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ktsgv. árokrek." sheetId="1" r:id="rId1"/>
    <sheet name="összesítő árok" sheetId="3" r:id="rId2"/>
    <sheet name="járda átépítés" sheetId="5" r:id="rId3"/>
    <sheet name="összesítő járda" sheetId="4" r:id="rId4"/>
    <sheet name="főösszesítő" sheetId="2" r:id="rId5"/>
  </sheets>
  <calcPr calcId="125725"/>
</workbook>
</file>

<file path=xl/calcChain.xml><?xml version="1.0" encoding="utf-8"?>
<calcChain xmlns="http://schemas.openxmlformats.org/spreadsheetml/2006/main">
  <c r="G11" i="4"/>
  <c r="F11"/>
  <c r="G10"/>
  <c r="F10"/>
  <c r="G8"/>
  <c r="F8"/>
  <c r="G7"/>
  <c r="F7"/>
  <c r="G5"/>
  <c r="F5"/>
  <c r="J58" i="1" l="1"/>
  <c r="K59"/>
  <c r="K121" l="1"/>
  <c r="J120"/>
  <c r="K143"/>
  <c r="J142"/>
  <c r="K139"/>
  <c r="J138"/>
  <c r="K135"/>
  <c r="J134"/>
  <c r="K130"/>
  <c r="J129"/>
  <c r="J144" s="1"/>
  <c r="F7" i="3" s="1"/>
  <c r="K116" i="1"/>
  <c r="J115"/>
  <c r="K105"/>
  <c r="J104"/>
  <c r="K101"/>
  <c r="J100"/>
  <c r="K97"/>
  <c r="J96"/>
  <c r="K93"/>
  <c r="J92"/>
  <c r="K88"/>
  <c r="J87"/>
  <c r="K144" l="1"/>
  <c r="G7" i="3" s="1"/>
  <c r="K79" i="1"/>
  <c r="J78"/>
  <c r="I141" i="5"/>
  <c r="H140"/>
  <c r="I136"/>
  <c r="I144" s="1"/>
  <c r="H135"/>
  <c r="H144" s="1"/>
  <c r="I127"/>
  <c r="H126"/>
  <c r="I121"/>
  <c r="H120"/>
  <c r="I115"/>
  <c r="H114"/>
  <c r="I106"/>
  <c r="H105"/>
  <c r="I100"/>
  <c r="H99"/>
  <c r="I88"/>
  <c r="H87"/>
  <c r="I83"/>
  <c r="H82"/>
  <c r="I79"/>
  <c r="H78"/>
  <c r="I74"/>
  <c r="H73"/>
  <c r="I65"/>
  <c r="H64"/>
  <c r="I61"/>
  <c r="H60"/>
  <c r="I57"/>
  <c r="H56"/>
  <c r="I51"/>
  <c r="H50"/>
  <c r="I47"/>
  <c r="H46"/>
  <c r="I38"/>
  <c r="H37"/>
  <c r="I34"/>
  <c r="H33"/>
  <c r="I29"/>
  <c r="H28"/>
  <c r="I24"/>
  <c r="H23"/>
  <c r="I19"/>
  <c r="H18"/>
  <c r="I15"/>
  <c r="I39" s="1"/>
  <c r="H14"/>
  <c r="K109" i="1"/>
  <c r="J108"/>
  <c r="K74"/>
  <c r="J73"/>
  <c r="K64"/>
  <c r="J63"/>
  <c r="K53"/>
  <c r="J52"/>
  <c r="K45"/>
  <c r="J44"/>
  <c r="K33"/>
  <c r="J32"/>
  <c r="K29"/>
  <c r="J28"/>
  <c r="K24"/>
  <c r="J23"/>
  <c r="K20"/>
  <c r="J19"/>
  <c r="K15"/>
  <c r="J14"/>
  <c r="J34" s="1"/>
  <c r="F5" i="3" s="1"/>
  <c r="K11" i="1"/>
  <c r="J10"/>
  <c r="J122" l="1"/>
  <c r="F6" i="3" s="1"/>
  <c r="F8" s="1"/>
  <c r="K122" i="1"/>
  <c r="G6" i="3" s="1"/>
  <c r="K34" i="1"/>
  <c r="G5" i="3" s="1"/>
  <c r="H67" i="5"/>
  <c r="H90"/>
  <c r="H129"/>
  <c r="I67"/>
  <c r="I90"/>
  <c r="I129"/>
  <c r="H39"/>
  <c r="F12" i="4"/>
  <c r="G12"/>
  <c r="F13" l="1"/>
  <c r="F6" i="2" s="1"/>
  <c r="G8" i="3"/>
  <c r="F9" s="1"/>
  <c r="F5" i="2" s="1"/>
  <c r="F7" l="1"/>
  <c r="F8" s="1"/>
  <c r="F9" s="1"/>
  <c r="F10" s="1"/>
  <c r="F11" s="1"/>
</calcChain>
</file>

<file path=xl/sharedStrings.xml><?xml version="1.0" encoding="utf-8"?>
<sst xmlns="http://schemas.openxmlformats.org/spreadsheetml/2006/main" count="386" uniqueCount="206">
  <si>
    <t>I. Bontási és építéselőkészítési munkák</t>
  </si>
  <si>
    <t>1./</t>
  </si>
  <si>
    <t>63-110-011-000-00-00000</t>
  </si>
  <si>
    <t>m3</t>
  </si>
  <si>
    <t>2./</t>
  </si>
  <si>
    <t>betonból</t>
  </si>
  <si>
    <t>3./</t>
  </si>
  <si>
    <t>61-110-010-000-00-00000</t>
  </si>
  <si>
    <t>4./</t>
  </si>
  <si>
    <t>m2</t>
  </si>
  <si>
    <t>5./</t>
  </si>
  <si>
    <t>m</t>
  </si>
  <si>
    <t>6./</t>
  </si>
  <si>
    <t>gépi felrakással</t>
  </si>
  <si>
    <t>I-IV. osztályú talajban</t>
  </si>
  <si>
    <t>95% tömörségi fokra</t>
  </si>
  <si>
    <t>30/250/ 6,2 cm</t>
  </si>
  <si>
    <t>40/250/ 7,5 cm</t>
  </si>
  <si>
    <t>db</t>
  </si>
  <si>
    <t>7./</t>
  </si>
  <si>
    <t>Előírt összetételű betonból.</t>
  </si>
  <si>
    <t>Termékszabvány: MSz EN 206-1</t>
  </si>
  <si>
    <t>Nyomószilárdsági osztály: C30/37</t>
  </si>
  <si>
    <t>Környezeti osztály: XA1</t>
  </si>
  <si>
    <t>8./</t>
  </si>
  <si>
    <t>9./</t>
  </si>
  <si>
    <t xml:space="preserve">Burkolat készítése </t>
  </si>
  <si>
    <t>homokos kavics ágyazatra fektetve,</t>
  </si>
  <si>
    <t>gyepkőből,</t>
  </si>
  <si>
    <t>40/40/10cm méretű</t>
  </si>
  <si>
    <t>10./</t>
  </si>
  <si>
    <t>Gázbekötés kiváltása átm. 63 mm, 6 * 2,0 m</t>
  </si>
  <si>
    <t>Kovács László tervező</t>
  </si>
  <si>
    <t>A:</t>
  </si>
  <si>
    <t>D:</t>
  </si>
  <si>
    <t>K tétel</t>
  </si>
  <si>
    <t>ÖSSZESEN:</t>
  </si>
  <si>
    <t>A munka neve:</t>
  </si>
  <si>
    <t xml:space="preserve">Bp. XVI. Vidámvásár u. 99-101 sz. előtti járda átépítés. Költségvetési kírás </t>
  </si>
  <si>
    <t>Dátum:</t>
  </si>
  <si>
    <t>Készítő:</t>
  </si>
  <si>
    <t>SZEK-TERV Bt.</t>
  </si>
  <si>
    <t>Szekeres László</t>
  </si>
  <si>
    <t>Sorszám</t>
  </si>
  <si>
    <t>Tételszámok</t>
  </si>
  <si>
    <t>Tételszöveg</t>
  </si>
  <si>
    <t>Mennyiség</t>
  </si>
  <si>
    <t>Mértékegység</t>
  </si>
  <si>
    <t>Egységárak</t>
  </si>
  <si>
    <t>Anyagár</t>
  </si>
  <si>
    <t>Munkadíj</t>
  </si>
  <si>
    <t>I. ÉPÍTÉSELŐKÉSZÍTŐ MUNKÁK</t>
  </si>
  <si>
    <t>I. 01. BONTÁSI MUNKÁK</t>
  </si>
  <si>
    <t>Öntött aszfalt burkolat bontása kézi erővel,</t>
  </si>
  <si>
    <t>légkalapáccsal a bontott anyag deponálásával</t>
  </si>
  <si>
    <t>A.:</t>
  </si>
  <si>
    <t>D.:</t>
  </si>
  <si>
    <t xml:space="preserve">Aszfalt burkolat átvágása 3-5 cm vastagságban a csatlakozásoknál </t>
  </si>
  <si>
    <t>K-63-110-0001</t>
  </si>
  <si>
    <t>Járda alapbeton és szegély bontása kézi erővel,</t>
  </si>
  <si>
    <t>légkalapáccsal, a bontott anyag kupacolásával</t>
  </si>
  <si>
    <t>Betontörmelék elszállítása 10,01-15,0 km távolságra, lerakóhelyi díjjal,</t>
  </si>
  <si>
    <t>ürítéssel, gépi felrakással</t>
  </si>
  <si>
    <t>21-991-011-003-15-00115</t>
  </si>
  <si>
    <t>Öntött aszfalt törmelék elszállítása a megrendelő által kijelölt lerakóhelyre,</t>
  </si>
  <si>
    <t>lerakással, felrakással</t>
  </si>
  <si>
    <t>21-991-012-004-15-00115</t>
  </si>
  <si>
    <t>Biztonsági védőkorlát építése és bontása háromsoros deszkából</t>
  </si>
  <si>
    <t>15-321-006-002-10-02500</t>
  </si>
  <si>
    <t>munkaterület körül</t>
  </si>
  <si>
    <t>II.  ALÉPÍTMÉNYI MUNKÁK</t>
  </si>
  <si>
    <t>II. 01. FÖLD ÉS SZIKLAMUNKÁK</t>
  </si>
  <si>
    <t>Földkitermelés bevágásban, gépi erővel, I-IV. oszt talajban,</t>
  </si>
  <si>
    <t>21-413-002-000-00-00000</t>
  </si>
  <si>
    <t>50,1-200 m szállítással</t>
  </si>
  <si>
    <t>Feltöltés készítése kitermelt földből, gépi erővel, tömörítéssel,</t>
  </si>
  <si>
    <t>21-315-000-00-00000</t>
  </si>
  <si>
    <t>90% töm. fokra</t>
  </si>
  <si>
    <t>Kitermelt talaj elszállítása 10,01-15 km távolságra, lerakóhelyi díjjal,</t>
  </si>
  <si>
    <t>21-981-003-011-15-00115</t>
  </si>
  <si>
    <t>Földtükör készítés tömörítés nélkül, gépi erővel, kiegészítő kézi</t>
  </si>
  <si>
    <t>21-517-001-000-00-00000</t>
  </si>
  <si>
    <t>munkával, I-IV. oszt. talajban</t>
  </si>
  <si>
    <t>Földtükör tömörítés bármely tömörítési osztályban, gépi erővel,</t>
  </si>
  <si>
    <t>21-810-002-000-00-00000</t>
  </si>
  <si>
    <t>90% tömörségi fokra</t>
  </si>
  <si>
    <t>II. 02. ALAPOZÁSI MUNKÁK</t>
  </si>
  <si>
    <t>Talajjavító és fagyvédő réteg készítése homokos kavicsból</t>
  </si>
  <si>
    <t>15 cm vastagságban járda burkolat alatt</t>
  </si>
  <si>
    <t>21-621-012-003-01-00005</t>
  </si>
  <si>
    <t>THK-032/T</t>
  </si>
  <si>
    <t>Tükörkészítés tömörítés nélkül, gépi erővel, kiegészítő kézi</t>
  </si>
  <si>
    <t xml:space="preserve">munkával, homokos kavics ágyazat felületén </t>
  </si>
  <si>
    <t>Homokos kavics ágyazat tömörítése bármely tömörítési osztályban, gépi erővel</t>
  </si>
  <si>
    <t>21-810-006-000-00-00000</t>
  </si>
  <si>
    <t>Beton útalap készítése a keverék bedolgozásával, tömörítésével,</t>
  </si>
  <si>
    <t xml:space="preserve">simításával és utókezeléssel, 15 cm vastagságban </t>
  </si>
  <si>
    <t>31-550-004-000-00-00000</t>
  </si>
  <si>
    <t>C12/15-32-F1 betonból</t>
  </si>
  <si>
    <t>III. FELÉPÍTMÉNYI MUNKÁK</t>
  </si>
  <si>
    <t>III. 01. SZEGÉLY ÉS KŐBURKOLAT ÉPÍTÉS</t>
  </si>
  <si>
    <t>Süllyesztett szegély készítése, az alapárok kiemelésével, beton</t>
  </si>
  <si>
    <t>alapgerendával és megtámasztással, hézagolással,</t>
  </si>
  <si>
    <t xml:space="preserve">kopóréteggel ellátott süllyesztett útszegélykőből, </t>
  </si>
  <si>
    <t>(járda csatlakozás, felállóhely)</t>
  </si>
  <si>
    <t>62-210-023-006-10-00304</t>
  </si>
  <si>
    <t xml:space="preserve">40x20x15 cm </t>
  </si>
  <si>
    <t xml:space="preserve">Süllyesztett járdaszegély készítése, az alapárok kiemelésével, </t>
  </si>
  <si>
    <t>beton alapgerendával és megtámasztással, cem.habarcs hézagolással</t>
  </si>
  <si>
    <t>100/20/5 cm méretű kerti szegélyből</t>
  </si>
  <si>
    <t>62-210-012-001-10-00301</t>
  </si>
  <si>
    <t xml:space="preserve">Járda és felállóhely burkolat készítése 3 cm tömör vastagságú, 2/5 mm-es </t>
  </si>
  <si>
    <t>zúzalék ágyazatra fektetve, tömörítve, 0,01 m3/m2</t>
  </si>
  <si>
    <t xml:space="preserve">élesszemű homokkal hézagolva. Minta készítéssel, egyenes és </t>
  </si>
  <si>
    <t>íves csatlakozásokkal, kezdő-, szél- és zárókövek beépítésével,</t>
  </si>
  <si>
    <t>6 cm magas CITYTOP térburkolókővel</t>
  </si>
  <si>
    <t>62-310-105-001-10-00225</t>
  </si>
  <si>
    <t>normálkő, szürke</t>
  </si>
  <si>
    <t>Vakok és gyengénlátók közlekedését segítő bütykös felületű</t>
  </si>
  <si>
    <t>fehér színű térkő beépítése járdába, ágyazattal, hézagolással</t>
  </si>
  <si>
    <t xml:space="preserve">60 cm szélességgel, útszegély mellett </t>
  </si>
  <si>
    <t>K-62-310-0001</t>
  </si>
  <si>
    <t>Vakok és gyengénlátók közlekedését segítő bordás felületű</t>
  </si>
  <si>
    <t>40 cm szélességgel gyalogos átkelőhely felé,</t>
  </si>
  <si>
    <t xml:space="preserve">20x20 cm-es lapokból </t>
  </si>
  <si>
    <t>IV. BEFEJEZŐ MUNKÁK</t>
  </si>
  <si>
    <t xml:space="preserve">Kétsoros csőkorlát elhelyezése akadálymentes kivitelben, beton alappal, </t>
  </si>
  <si>
    <t>földmunkával, járda csatlakozás (feljáró) mellett kétoldalon</t>
  </si>
  <si>
    <t>K-68</t>
  </si>
  <si>
    <t xml:space="preserve">Közel vízszintes felületek rendezése járda mellett, kézi erővel, </t>
  </si>
  <si>
    <t>I-IV oszt. talajban, humusz terítéssel, füvesítéssel</t>
  </si>
  <si>
    <t>21-531-001-000-00-00000</t>
  </si>
  <si>
    <t>ÖSSZESÍTŐ</t>
  </si>
  <si>
    <t>Anyag</t>
  </si>
  <si>
    <t>Díj</t>
  </si>
  <si>
    <t>NETTÓ ÖSSZESEN:</t>
  </si>
  <si>
    <t>BRUTTÓ ÖSSZESEN:</t>
  </si>
  <si>
    <t>Bp. XVI. Vidámvásár utcai árok rekonstrukció (Batthyány I. u. – Simongát u.)</t>
  </si>
  <si>
    <t xml:space="preserve">Kapubehajtó és kukakihúzó elbontása (teljes szerkezet), a bontott anyag elszállításával, </t>
  </si>
  <si>
    <t>lerakóhelyi díjjal, kézi erővel és légkalapáccsal kompletten</t>
  </si>
  <si>
    <t>Közműbekötések feltárása</t>
  </si>
  <si>
    <t xml:space="preserve">Előregyártott és monolit csatornák bontása, a bontott anyag elszállításával, lerakóhelyi díjjal, </t>
  </si>
  <si>
    <t>Burkolt árok elbontása a bontott anyag elszállításával, lerakóhelyi díjjal kompletten</t>
  </si>
  <si>
    <t xml:space="preserve"> </t>
  </si>
  <si>
    <t xml:space="preserve">Ideiglenes forgalmi rend kiépítése (félpályás, szakaszos terelés jelzőörrel, az építési terület elkorlátozásával), </t>
  </si>
  <si>
    <t>fenntartása, bontása</t>
  </si>
  <si>
    <t>Szakfelügyelet biztosítása az építés idejére</t>
  </si>
  <si>
    <t>II. Al-, és felépítményi munkák</t>
  </si>
  <si>
    <t>I. Bontási és építéselőkészítési munkák összesen:</t>
  </si>
  <si>
    <t>II. Al-, és felépítményi munkák összesen:</t>
  </si>
  <si>
    <t>III. Befejező munkák</t>
  </si>
  <si>
    <t>III. Befejező munkák összesen:</t>
  </si>
  <si>
    <t>Tokos körszelvényű betoncső beépítése előregyártott betoncsövekből,</t>
  </si>
  <si>
    <t xml:space="preserve">kétoldali fejgerenda építésével, földmunkával, munkaárok kétoldali, vízszintes pallózású dúcolásával, </t>
  </si>
  <si>
    <t xml:space="preserve">kiszoruló föld elszállításával, gumigyűrűs tömítéssel kompletten. A tétel a csőmegerősítés 15 cm </t>
  </si>
  <si>
    <t>C8/10-XN-16/FN anyagát és díját tartalmazza (Cs-3/A).</t>
  </si>
  <si>
    <t>Tokos-talpas betoncső 50/200L/I</t>
  </si>
  <si>
    <t>a kiszoruló föld elszállításával kompletten</t>
  </si>
  <si>
    <t xml:space="preserve">áteresz építése kétoldali fejgerendával, monolit csőmegerősítéssel földmunkával, dúcolással,  </t>
  </si>
  <si>
    <t>K-53-610-0006</t>
  </si>
  <si>
    <t>Öntöttvas szennyvízcsatorna és csapadékcsatorna aknafedlap és fedlapkeret szintbehelyezés</t>
  </si>
  <si>
    <t>átm. 600 mm</t>
  </si>
  <si>
    <t>K-53-510-001-232-90-22030</t>
  </si>
  <si>
    <t>Helyszínen készített akna és akna jellegű műtárgy vasbetonból, vagy vasbetonból,</t>
  </si>
  <si>
    <t xml:space="preserve">32-F2  </t>
  </si>
  <si>
    <t>Vidámvásár utca 84. szám előtt árok-áteresz kapcsolat kiépítése, Ajánlattevő helyszíni felmérése alapján.</t>
  </si>
  <si>
    <t>K</t>
  </si>
  <si>
    <t>Támfal építése átereszekhez</t>
  </si>
  <si>
    <t>C 30/37-XF1-16/KK anyaggal kompletten</t>
  </si>
  <si>
    <t>11./</t>
  </si>
  <si>
    <t>K-62-310-062-001-16-35200</t>
  </si>
  <si>
    <t>hagyományos, földmunkával, C30-16/KK betonszegéllyel lezárva kiszoruló föld elszállításával kompletten</t>
  </si>
  <si>
    <t>Cs-4 részletrajz szerint</t>
  </si>
  <si>
    <t>12./</t>
  </si>
  <si>
    <t>kompletten</t>
  </si>
  <si>
    <t>Burkolt árok átépítése és magasítása, illetve fejgerenda javítása (mindkét oldali) részletrajz szerint</t>
  </si>
  <si>
    <t>13./</t>
  </si>
  <si>
    <t>14./</t>
  </si>
  <si>
    <t xml:space="preserve">Áteresz tisztítása a mellékelt táblázat szerinti helyeken </t>
  </si>
  <si>
    <t>Burkolt árok takarítása</t>
  </si>
  <si>
    <t>M50 mechanikailag stabilizált padka készítése,</t>
  </si>
  <si>
    <t>15 cm vtg.-ban</t>
  </si>
  <si>
    <t xml:space="preserve">(járda csatlakozás, felállóhely) 40x20x15 cm </t>
  </si>
  <si>
    <t>Bp. XVI. Vidámvásár utca árokrekonstrukció</t>
  </si>
  <si>
    <t>Bp. XVI. Vidámvásár u. 99-101 sz. előtti járda átépítés</t>
  </si>
  <si>
    <t xml:space="preserve">Közel vízszintes felületek rendezése gépi erővel, </t>
  </si>
  <si>
    <t>kiegészítő kézi munkával, I-IV oszt. talajban,</t>
  </si>
  <si>
    <t>vastagság: 10,0 cm-ig</t>
  </si>
  <si>
    <t>Fűvesítés talajelőkészítéssel, 4 dkg/m2 fűmagkeverékkel,</t>
  </si>
  <si>
    <t>gyomlálással, locsolással, utókezeléssel,</t>
  </si>
  <si>
    <t>25-413-001-003-25-02010</t>
  </si>
  <si>
    <t>Sport fűmagkeverékkel</t>
  </si>
  <si>
    <t>10m2</t>
  </si>
  <si>
    <t>Szalagkorlát elbontása és helyreállítása</t>
  </si>
  <si>
    <t>Megvalósulási rajz készítése EOV rendszerben</t>
  </si>
  <si>
    <t xml:space="preserve">Térkőburkolat készítése kapubehajtóban valamint kukakihúzó helyén, 6 cm piros 20X10 térkő / </t>
  </si>
  <si>
    <t>2 cm 2X rostált homok / 15 cm C8/10-XN-16/FN rétegrendnek megfelelően, anyaggal kompletten</t>
  </si>
  <si>
    <t>oldal</t>
  </si>
  <si>
    <t>I. BONTÁSI ÉS ÉPÍTÉSELŐKÉSZÍTŐ MUNKÁK</t>
  </si>
  <si>
    <t>II.  AL- ÉS FELÉPÍTMÉNYI MUNKÁK</t>
  </si>
  <si>
    <t>III. BEFEJEZŐ MUNKÁK</t>
  </si>
  <si>
    <t>FŐÖSSZESÍTŐ</t>
  </si>
  <si>
    <t>Bp. XVI. Vidámvásár utca árokrekonstrukció nettó ár</t>
  </si>
  <si>
    <t>Bp. XVI. Vidámvásár u. 99-101 sz. előtti járda átépítés nettó ár</t>
  </si>
  <si>
    <t>NETTÓ:</t>
  </si>
  <si>
    <t>ÁFA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</si>
</sst>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#,##0.0"/>
    <numFmt numFmtId="166" formatCode="#,##0_ ;\-#,##0\ "/>
  </numFmts>
  <fonts count="2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3" applyNumberFormat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" fillId="22" borderId="9" applyNumberFormat="0" applyFont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4" fillId="29" borderId="0" applyNumberFormat="0" applyBorder="0" applyAlignment="0" applyProtection="0"/>
    <xf numFmtId="0" fontId="15" fillId="30" borderId="10" applyNumberFormat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0" borderId="3" applyNumberFormat="0" applyAlignment="0" applyProtection="0"/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1" xfId="0" applyBorder="1"/>
    <xf numFmtId="0" fontId="3" fillId="0" borderId="0" xfId="0" applyFont="1"/>
    <xf numFmtId="0" fontId="21" fillId="0" borderId="0" xfId="0" applyFont="1" applyAlignment="1">
      <alignment horizontal="center" vertical="distributed" wrapText="1"/>
    </xf>
    <xf numFmtId="14" fontId="2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22" fontId="0" fillId="0" borderId="0" xfId="0" applyNumberFormat="1"/>
    <xf numFmtId="0" fontId="22" fillId="0" borderId="12" xfId="0" applyFont="1" applyBorder="1"/>
    <xf numFmtId="0" fontId="0" fillId="0" borderId="12" xfId="0" applyBorder="1"/>
    <xf numFmtId="0" fontId="22" fillId="0" borderId="0" xfId="0" applyFont="1"/>
    <xf numFmtId="0" fontId="0" fillId="0" borderId="0" xfId="0" applyBorder="1"/>
    <xf numFmtId="3" fontId="23" fillId="0" borderId="0" xfId="0" applyNumberFormat="1" applyFont="1" applyBorder="1"/>
    <xf numFmtId="0" fontId="24" fillId="0" borderId="0" xfId="0" applyFont="1"/>
    <xf numFmtId="0" fontId="24" fillId="0" borderId="0" xfId="0" applyFont="1" applyAlignment="1">
      <alignment horizontal="left"/>
    </xf>
    <xf numFmtId="0" fontId="25" fillId="0" borderId="0" xfId="0" applyFont="1"/>
    <xf numFmtId="4" fontId="25" fillId="0" borderId="0" xfId="0" applyNumberFormat="1" applyFont="1"/>
    <xf numFmtId="3" fontId="24" fillId="0" borderId="0" xfId="0" applyNumberFormat="1" applyFont="1"/>
    <xf numFmtId="3" fontId="25" fillId="0" borderId="0" xfId="0" applyNumberFormat="1" applyFont="1"/>
    <xf numFmtId="3" fontId="24" fillId="0" borderId="0" xfId="0" applyNumberFormat="1" applyFont="1" applyProtection="1"/>
    <xf numFmtId="0" fontId="0" fillId="0" borderId="13" xfId="0" applyBorder="1"/>
    <xf numFmtId="3" fontId="24" fillId="0" borderId="13" xfId="0" applyNumberFormat="1" applyFont="1" applyBorder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3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/>
    </xf>
    <xf numFmtId="0" fontId="21" fillId="0" borderId="0" xfId="0" applyFont="1"/>
    <xf numFmtId="3" fontId="0" fillId="0" borderId="13" xfId="0" applyNumberFormat="1" applyBorder="1"/>
    <xf numFmtId="164" fontId="25" fillId="0" borderId="0" xfId="0" applyNumberFormat="1" applyFont="1" applyAlignment="1">
      <alignment horizontal="left" indent="4"/>
    </xf>
    <xf numFmtId="3" fontId="21" fillId="0" borderId="0" xfId="42" applyNumberFormat="1" applyFont="1"/>
    <xf numFmtId="3" fontId="21" fillId="0" borderId="0" xfId="42" applyNumberFormat="1" applyFont="1" applyAlignment="1">
      <alignment horizontal="right"/>
    </xf>
    <xf numFmtId="3" fontId="24" fillId="0" borderId="0" xfId="42" applyNumberFormat="1" applyFont="1" applyAlignment="1">
      <alignment horizontal="right"/>
    </xf>
    <xf numFmtId="0" fontId="0" fillId="0" borderId="14" xfId="0" applyBorder="1"/>
    <xf numFmtId="3" fontId="25" fillId="0" borderId="14" xfId="0" applyNumberFormat="1" applyFont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14" xfId="0" applyFont="1" applyBorder="1"/>
    <xf numFmtId="3" fontId="0" fillId="0" borderId="14" xfId="0" applyNumberFormat="1" applyBorder="1"/>
    <xf numFmtId="0" fontId="26" fillId="0" borderId="0" xfId="0" applyFont="1"/>
    <xf numFmtId="0" fontId="0" fillId="0" borderId="0" xfId="0" applyFont="1"/>
    <xf numFmtId="3" fontId="21" fillId="0" borderId="0" xfId="0" applyNumberFormat="1" applyFont="1"/>
    <xf numFmtId="3" fontId="0" fillId="0" borderId="0" xfId="0" applyNumberFormat="1" applyFont="1"/>
    <xf numFmtId="3" fontId="0" fillId="0" borderId="0" xfId="0" applyNumberFormat="1" applyBorder="1"/>
    <xf numFmtId="3" fontId="0" fillId="0" borderId="1" xfId="0" applyNumberFormat="1" applyBorder="1"/>
    <xf numFmtId="0" fontId="27" fillId="0" borderId="0" xfId="0" applyFont="1"/>
    <xf numFmtId="0" fontId="27" fillId="0" borderId="14" xfId="0" applyFont="1" applyBorder="1"/>
    <xf numFmtId="9" fontId="0" fillId="0" borderId="0" xfId="0" applyNumberFormat="1"/>
    <xf numFmtId="3" fontId="24" fillId="0" borderId="1" xfId="0" applyNumberFormat="1" applyFont="1" applyBorder="1" applyAlignment="1">
      <alignment horizontal="right"/>
    </xf>
    <xf numFmtId="0" fontId="0" fillId="0" borderId="2" xfId="0" applyBorder="1" applyAlignment="1"/>
    <xf numFmtId="0" fontId="0" fillId="0" borderId="0" xfId="0" applyBorder="1" applyAlignment="1"/>
    <xf numFmtId="0" fontId="2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/>
    <xf numFmtId="0" fontId="3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left"/>
    </xf>
    <xf numFmtId="166" fontId="0" fillId="0" borderId="0" xfId="42" applyNumberFormat="1" applyFont="1" applyAlignment="1">
      <alignment horizontal="right"/>
    </xf>
    <xf numFmtId="166" fontId="0" fillId="0" borderId="0" xfId="42" applyNumberFormat="1" applyFont="1" applyAlignment="1"/>
    <xf numFmtId="166" fontId="0" fillId="0" borderId="0" xfId="42" applyNumberFormat="1" applyFont="1" applyAlignment="1">
      <alignment horizontal="center"/>
    </xf>
  </cellXfs>
  <cellStyles count="4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42" builtinId="3"/>
    <cellStyle name="Figyelmeztetés" xfId="26" builtinId="11" customBuiltin="1"/>
    <cellStyle name="Hivatkozott cella" xfId="27" builtinId="24" customBuiltin="1"/>
    <cellStyle name="Jegyzet" xfId="28" builtinId="10" customBuiltin="1"/>
    <cellStyle name="Jelölőszín (1)" xfId="29" builtinId="29" customBuiltin="1"/>
    <cellStyle name="Jelölőszín (2)" xfId="30" builtinId="33" customBuiltin="1"/>
    <cellStyle name="Jelölőszín (3)" xfId="31" builtinId="37" customBuiltin="1"/>
    <cellStyle name="Jelölőszín (4)" xfId="32" builtinId="41" customBuiltin="1"/>
    <cellStyle name="Jelölőszín (5)" xfId="33" builtinId="45" customBuiltin="1"/>
    <cellStyle name="Jelölőszín (6)" xfId="34" builtinId="49" customBuiltin="1"/>
    <cellStyle name="Jó" xfId="35" builtinId="26" customBuiltin="1"/>
    <cellStyle name="Kimenet" xfId="36" builtinId="21" customBuiltin="1"/>
    <cellStyle name="Magyarázó szöveg" xfId="37" builtinId="53" customBuiltin="1"/>
    <cellStyle name="Normál" xfId="0" builtinId="0"/>
    <cellStyle name="Összesen" xfId="38" builtinId="25" customBuiltin="1"/>
    <cellStyle name="Rossz" xfId="39" builtinId="27" customBuiltin="1"/>
    <cellStyle name="Semleges" xfId="40" builtinId="28" customBuiltin="1"/>
    <cellStyle name="Számítás" xfId="41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4"/>
  <sheetViews>
    <sheetView tabSelected="1" topLeftCell="A77" zoomScaleNormal="100" workbookViewId="0">
      <selection activeCell="B144" sqref="B144:G144"/>
    </sheetView>
  </sheetViews>
  <sheetFormatPr defaultRowHeight="15"/>
  <cols>
    <col min="3" max="3" width="21.42578125" customWidth="1"/>
    <col min="10" max="10" width="16.42578125" customWidth="1"/>
    <col min="11" max="11" width="16.140625" customWidth="1"/>
  </cols>
  <sheetData>
    <row r="1" spans="1:11">
      <c r="A1" s="1" t="s">
        <v>137</v>
      </c>
    </row>
    <row r="2" spans="1:11">
      <c r="A2" s="1" t="s">
        <v>32</v>
      </c>
    </row>
    <row r="5" spans="1:11">
      <c r="A5" s="1"/>
      <c r="B5" s="1" t="s">
        <v>0</v>
      </c>
      <c r="C5" s="1"/>
      <c r="D5" s="1"/>
      <c r="E5" s="1"/>
      <c r="F5" s="1"/>
    </row>
    <row r="7" spans="1:11">
      <c r="A7" t="s">
        <v>1</v>
      </c>
      <c r="B7" t="s">
        <v>35</v>
      </c>
    </row>
    <row r="8" spans="1:11">
      <c r="B8" t="s">
        <v>138</v>
      </c>
    </row>
    <row r="9" spans="1:11">
      <c r="B9" t="s">
        <v>139</v>
      </c>
    </row>
    <row r="10" spans="1:11">
      <c r="C10">
        <v>985.49</v>
      </c>
      <c r="D10" t="s">
        <v>9</v>
      </c>
      <c r="F10" t="s">
        <v>33</v>
      </c>
      <c r="G10">
        <v>0</v>
      </c>
      <c r="J10" s="22">
        <f>PRODUCT(C10,G10)</f>
        <v>0</v>
      </c>
      <c r="K10" s="22"/>
    </row>
    <row r="11" spans="1:11">
      <c r="F11" t="s">
        <v>34</v>
      </c>
      <c r="G11">
        <v>0</v>
      </c>
      <c r="J11" s="22"/>
      <c r="K11" s="22">
        <f>PRODUCT(C10,G11)</f>
        <v>0</v>
      </c>
    </row>
    <row r="12" spans="1:11">
      <c r="A12" t="s">
        <v>4</v>
      </c>
      <c r="B12" t="s">
        <v>35</v>
      </c>
      <c r="J12" s="22"/>
      <c r="K12" s="22"/>
    </row>
    <row r="13" spans="1:11">
      <c r="B13" t="s">
        <v>140</v>
      </c>
      <c r="J13" s="22"/>
      <c r="K13" s="22"/>
    </row>
    <row r="14" spans="1:11">
      <c r="C14">
        <v>28</v>
      </c>
      <c r="D14" t="s">
        <v>18</v>
      </c>
      <c r="F14" t="s">
        <v>33</v>
      </c>
      <c r="G14">
        <v>0</v>
      </c>
      <c r="J14" s="22">
        <f>PRODUCT(C14,G14)</f>
        <v>0</v>
      </c>
      <c r="K14" s="22"/>
    </row>
    <row r="15" spans="1:11">
      <c r="F15" t="s">
        <v>34</v>
      </c>
      <c r="G15" s="55">
        <v>0</v>
      </c>
      <c r="J15" s="22"/>
      <c r="K15" s="22">
        <f>PRODUCT(C14,G15)</f>
        <v>0</v>
      </c>
    </row>
    <row r="16" spans="1:11">
      <c r="A16" t="s">
        <v>6</v>
      </c>
      <c r="B16" t="s">
        <v>35</v>
      </c>
      <c r="J16" s="22"/>
      <c r="K16" s="22"/>
    </row>
    <row r="17" spans="1:11">
      <c r="B17" t="s">
        <v>141</v>
      </c>
      <c r="J17" s="22"/>
      <c r="K17" s="22"/>
    </row>
    <row r="18" spans="1:11">
      <c r="B18" t="s">
        <v>5</v>
      </c>
      <c r="J18" s="22"/>
      <c r="K18" s="22"/>
    </row>
    <row r="19" spans="1:11">
      <c r="C19">
        <v>172</v>
      </c>
      <c r="D19" t="s">
        <v>11</v>
      </c>
      <c r="F19" t="s">
        <v>33</v>
      </c>
      <c r="G19">
        <v>0</v>
      </c>
      <c r="J19" s="22">
        <f>PRODUCT(C19,G19)</f>
        <v>0</v>
      </c>
      <c r="K19" s="22"/>
    </row>
    <row r="20" spans="1:11">
      <c r="F20" t="s">
        <v>34</v>
      </c>
      <c r="G20">
        <v>0</v>
      </c>
      <c r="J20" s="22"/>
      <c r="K20" s="22">
        <f>PRODUCT(C19,G20)</f>
        <v>0</v>
      </c>
    </row>
    <row r="21" spans="1:11">
      <c r="A21" t="s">
        <v>8</v>
      </c>
      <c r="B21" t="s">
        <v>35</v>
      </c>
      <c r="J21" s="22"/>
      <c r="K21" s="22"/>
    </row>
    <row r="22" spans="1:11">
      <c r="B22" t="s">
        <v>142</v>
      </c>
      <c r="J22" s="22"/>
      <c r="K22" s="22"/>
    </row>
    <row r="23" spans="1:11">
      <c r="C23">
        <v>190</v>
      </c>
      <c r="D23" t="s">
        <v>11</v>
      </c>
      <c r="F23" t="s">
        <v>33</v>
      </c>
      <c r="G23">
        <v>0</v>
      </c>
      <c r="J23" s="22">
        <f>PRODUCT(C23,G23)</f>
        <v>0</v>
      </c>
      <c r="K23" s="22"/>
    </row>
    <row r="24" spans="1:11">
      <c r="F24" t="s">
        <v>34</v>
      </c>
      <c r="G24">
        <v>0</v>
      </c>
      <c r="J24" s="22"/>
      <c r="K24" s="22">
        <f>PRODUCT(C23,G24)</f>
        <v>0</v>
      </c>
    </row>
    <row r="25" spans="1:11">
      <c r="A25" t="s">
        <v>10</v>
      </c>
      <c r="B25" t="s">
        <v>35</v>
      </c>
      <c r="F25" t="s">
        <v>143</v>
      </c>
      <c r="J25" s="22"/>
      <c r="K25" s="22"/>
    </row>
    <row r="26" spans="1:11">
      <c r="B26" t="s">
        <v>144</v>
      </c>
      <c r="J26" s="22"/>
      <c r="K26" s="22"/>
    </row>
    <row r="27" spans="1:11">
      <c r="B27" t="s">
        <v>145</v>
      </c>
      <c r="J27" s="22"/>
      <c r="K27" s="22"/>
    </row>
    <row r="28" spans="1:11">
      <c r="C28">
        <v>2</v>
      </c>
      <c r="D28" t="s">
        <v>197</v>
      </c>
      <c r="F28" t="s">
        <v>33</v>
      </c>
      <c r="G28">
        <v>0</v>
      </c>
      <c r="J28" s="22">
        <f>PRODUCT(C28,G28)</f>
        <v>0</v>
      </c>
      <c r="K28" s="22"/>
    </row>
    <row r="29" spans="1:11">
      <c r="F29" t="s">
        <v>34</v>
      </c>
      <c r="G29">
        <v>0</v>
      </c>
      <c r="J29" s="22"/>
      <c r="K29" s="22">
        <f>PRODUCT(C28,G29)</f>
        <v>0</v>
      </c>
    </row>
    <row r="30" spans="1:11">
      <c r="A30" t="s">
        <v>12</v>
      </c>
      <c r="B30" t="s">
        <v>35</v>
      </c>
      <c r="J30" s="22"/>
      <c r="K30" s="22"/>
    </row>
    <row r="31" spans="1:11">
      <c r="B31" t="s">
        <v>146</v>
      </c>
      <c r="J31" s="22"/>
      <c r="K31" s="22"/>
    </row>
    <row r="32" spans="1:11">
      <c r="C32">
        <v>5</v>
      </c>
      <c r="D32" t="s">
        <v>18</v>
      </c>
      <c r="F32" t="s">
        <v>33</v>
      </c>
      <c r="G32">
        <v>0</v>
      </c>
      <c r="J32" s="22">
        <f>PRODUCT(C32,G32)</f>
        <v>0</v>
      </c>
      <c r="K32" s="22"/>
    </row>
    <row r="33" spans="1:11">
      <c r="F33" t="s">
        <v>34</v>
      </c>
      <c r="G33">
        <v>0</v>
      </c>
      <c r="H33" s="2"/>
      <c r="I33" s="2"/>
      <c r="J33" s="43"/>
      <c r="K33" s="43">
        <f>PRODUCT(C32,G33)</f>
        <v>0</v>
      </c>
    </row>
    <row r="34" spans="1:11">
      <c r="B34" s="48" t="s">
        <v>148</v>
      </c>
      <c r="C34" s="48"/>
      <c r="D34" s="48"/>
      <c r="E34" s="48"/>
      <c r="F34" s="48"/>
      <c r="G34" s="48"/>
      <c r="J34" s="22">
        <f>SUM(J10:J33)</f>
        <v>0</v>
      </c>
      <c r="K34" s="22">
        <f>SUM(K10:K33)</f>
        <v>0</v>
      </c>
    </row>
    <row r="35" spans="1:11">
      <c r="J35" s="22"/>
      <c r="K35" s="22"/>
    </row>
    <row r="36" spans="1:11">
      <c r="A36" s="1"/>
      <c r="B36" s="1" t="s">
        <v>147</v>
      </c>
      <c r="C36" s="1"/>
      <c r="D36" s="1"/>
      <c r="J36" s="22"/>
      <c r="K36" s="22"/>
    </row>
    <row r="37" spans="1:11">
      <c r="J37" s="22"/>
      <c r="K37" s="22"/>
    </row>
    <row r="38" spans="1:11">
      <c r="A38" t="s">
        <v>1</v>
      </c>
      <c r="B38" t="s">
        <v>35</v>
      </c>
      <c r="J38" s="22"/>
      <c r="K38" s="22"/>
    </row>
    <row r="39" spans="1:11">
      <c r="B39" t="s">
        <v>152</v>
      </c>
      <c r="J39" s="22"/>
      <c r="K39" s="22"/>
    </row>
    <row r="40" spans="1:11">
      <c r="B40" t="s">
        <v>153</v>
      </c>
      <c r="J40" s="22"/>
      <c r="K40" s="22"/>
    </row>
    <row r="41" spans="1:11">
      <c r="B41" t="s">
        <v>154</v>
      </c>
      <c r="J41" s="22"/>
      <c r="K41" s="22"/>
    </row>
    <row r="42" spans="1:11">
      <c r="B42" t="s">
        <v>155</v>
      </c>
      <c r="J42" s="22"/>
      <c r="K42" s="22"/>
    </row>
    <row r="43" spans="1:11">
      <c r="B43" t="s">
        <v>16</v>
      </c>
      <c r="J43" s="22"/>
      <c r="K43" s="22"/>
    </row>
    <row r="44" spans="1:11">
      <c r="C44">
        <v>113</v>
      </c>
      <c r="D44" t="s">
        <v>11</v>
      </c>
      <c r="F44" t="s">
        <v>33</v>
      </c>
      <c r="G44" s="19">
        <v>0</v>
      </c>
      <c r="J44" s="22">
        <f>PRODUCT(C44,G44)</f>
        <v>0</v>
      </c>
      <c r="K44" s="22"/>
    </row>
    <row r="45" spans="1:11">
      <c r="F45" t="s">
        <v>34</v>
      </c>
      <c r="G45" s="19">
        <v>0</v>
      </c>
      <c r="J45" s="22"/>
      <c r="K45" s="22">
        <f>PRODUCT(C44,G45)</f>
        <v>0</v>
      </c>
    </row>
    <row r="46" spans="1:11">
      <c r="A46" t="s">
        <v>4</v>
      </c>
      <c r="B46" t="s">
        <v>35</v>
      </c>
      <c r="J46" s="22"/>
      <c r="K46" s="22"/>
    </row>
    <row r="47" spans="1:11">
      <c r="B47" t="s">
        <v>152</v>
      </c>
      <c r="J47" s="22"/>
      <c r="K47" s="22"/>
    </row>
    <row r="48" spans="1:11">
      <c r="B48" t="s">
        <v>153</v>
      </c>
      <c r="J48" s="22"/>
      <c r="K48" s="22"/>
    </row>
    <row r="49" spans="1:11">
      <c r="B49" t="s">
        <v>154</v>
      </c>
      <c r="J49" s="22"/>
      <c r="K49" s="22"/>
    </row>
    <row r="50" spans="1:11">
      <c r="B50" t="s">
        <v>155</v>
      </c>
      <c r="J50" s="22"/>
      <c r="K50" s="22"/>
    </row>
    <row r="51" spans="1:11">
      <c r="B51" t="s">
        <v>17</v>
      </c>
      <c r="J51" s="22"/>
      <c r="K51" s="22"/>
    </row>
    <row r="52" spans="1:11">
      <c r="C52">
        <v>9</v>
      </c>
      <c r="D52" t="s">
        <v>11</v>
      </c>
      <c r="F52" t="s">
        <v>33</v>
      </c>
      <c r="G52">
        <v>0</v>
      </c>
      <c r="J52" s="22">
        <f>PRODUCT(C52,G52)</f>
        <v>0</v>
      </c>
      <c r="K52" s="22"/>
    </row>
    <row r="53" spans="1:11">
      <c r="F53" t="s">
        <v>34</v>
      </c>
      <c r="G53">
        <v>0</v>
      </c>
      <c r="J53" s="22"/>
      <c r="K53" s="22">
        <f>PRODUCT(C52,G53)</f>
        <v>0</v>
      </c>
    </row>
    <row r="54" spans="1:11">
      <c r="A54" t="s">
        <v>6</v>
      </c>
      <c r="B54" t="s">
        <v>35</v>
      </c>
      <c r="J54" s="22"/>
      <c r="K54" s="22"/>
    </row>
    <row r="55" spans="1:11">
      <c r="B55" t="s">
        <v>156</v>
      </c>
      <c r="J55" s="22"/>
      <c r="K55" s="22"/>
    </row>
    <row r="56" spans="1:11">
      <c r="B56" t="s">
        <v>158</v>
      </c>
      <c r="J56" s="22"/>
      <c r="K56" s="22"/>
    </row>
    <row r="57" spans="1:11">
      <c r="B57" t="s">
        <v>157</v>
      </c>
      <c r="J57" s="22"/>
      <c r="K57" s="22"/>
    </row>
    <row r="58" spans="1:11">
      <c r="C58">
        <v>46</v>
      </c>
      <c r="D58" t="s">
        <v>11</v>
      </c>
      <c r="F58" t="s">
        <v>33</v>
      </c>
      <c r="G58">
        <v>0</v>
      </c>
      <c r="J58" s="22">
        <f>PRODUCT(C58,G58)</f>
        <v>0</v>
      </c>
      <c r="K58" s="22"/>
    </row>
    <row r="59" spans="1:11">
      <c r="F59" t="s">
        <v>34</v>
      </c>
      <c r="G59">
        <v>0</v>
      </c>
      <c r="J59" s="22"/>
      <c r="K59" s="22">
        <f>PRODUCT(C58,G59)</f>
        <v>0</v>
      </c>
    </row>
    <row r="60" spans="1:11">
      <c r="A60" t="s">
        <v>8</v>
      </c>
      <c r="B60" t="s">
        <v>159</v>
      </c>
      <c r="J60" s="22"/>
      <c r="K60" s="22"/>
    </row>
    <row r="61" spans="1:11">
      <c r="B61" t="s">
        <v>160</v>
      </c>
      <c r="J61" s="22"/>
      <c r="K61" s="22"/>
    </row>
    <row r="62" spans="1:11">
      <c r="B62" t="s">
        <v>161</v>
      </c>
      <c r="J62" s="22"/>
      <c r="K62" s="22"/>
    </row>
    <row r="63" spans="1:11">
      <c r="C63">
        <v>2</v>
      </c>
      <c r="D63" t="s">
        <v>18</v>
      </c>
      <c r="F63" t="s">
        <v>33</v>
      </c>
      <c r="G63">
        <v>0</v>
      </c>
      <c r="J63" s="22">
        <f>PRODUCT(C63,G63)</f>
        <v>0</v>
      </c>
      <c r="K63" s="22"/>
    </row>
    <row r="64" spans="1:11">
      <c r="F64" t="s">
        <v>34</v>
      </c>
      <c r="G64">
        <v>0</v>
      </c>
      <c r="J64" s="22"/>
      <c r="K64" s="22">
        <f>PRODUCT(C63,G64)</f>
        <v>0</v>
      </c>
    </row>
    <row r="65" spans="1:11">
      <c r="A65" t="s">
        <v>10</v>
      </c>
      <c r="B65" t="s">
        <v>162</v>
      </c>
      <c r="J65" s="22"/>
      <c r="K65" s="22"/>
    </row>
    <row r="66" spans="1:11">
      <c r="B66" t="s">
        <v>163</v>
      </c>
      <c r="J66" s="22"/>
      <c r="K66" s="22"/>
    </row>
    <row r="67" spans="1:11">
      <c r="B67" t="s">
        <v>20</v>
      </c>
      <c r="J67" s="22"/>
      <c r="K67" s="22"/>
    </row>
    <row r="68" spans="1:11">
      <c r="B68" t="s">
        <v>21</v>
      </c>
      <c r="J68" s="22"/>
      <c r="K68" s="22"/>
    </row>
    <row r="69" spans="1:11">
      <c r="B69" t="s">
        <v>22</v>
      </c>
      <c r="J69" s="22"/>
      <c r="K69" s="22"/>
    </row>
    <row r="70" spans="1:11">
      <c r="B70" t="s">
        <v>23</v>
      </c>
      <c r="J70" s="22"/>
      <c r="K70" s="22"/>
    </row>
    <row r="71" spans="1:11">
      <c r="B71" t="s">
        <v>164</v>
      </c>
      <c r="J71" s="22"/>
      <c r="K71" s="22"/>
    </row>
    <row r="72" spans="1:11">
      <c r="B72" t="s">
        <v>165</v>
      </c>
      <c r="J72" s="22"/>
      <c r="K72" s="22"/>
    </row>
    <row r="73" spans="1:11">
      <c r="C73">
        <v>1</v>
      </c>
      <c r="D73" t="s">
        <v>18</v>
      </c>
      <c r="F73" t="s">
        <v>33</v>
      </c>
      <c r="G73">
        <v>0</v>
      </c>
      <c r="J73" s="22">
        <f>PRODUCT(C73,G73)</f>
        <v>0</v>
      </c>
      <c r="K73" s="22"/>
    </row>
    <row r="74" spans="1:11">
      <c r="F74" t="s">
        <v>34</v>
      </c>
      <c r="G74">
        <v>0</v>
      </c>
      <c r="J74" s="22"/>
      <c r="K74" s="22">
        <f>PRODUCT(C73,G74)</f>
        <v>0</v>
      </c>
    </row>
    <row r="75" spans="1:11">
      <c r="A75" t="s">
        <v>12</v>
      </c>
      <c r="B75" t="s">
        <v>166</v>
      </c>
      <c r="J75" s="22"/>
      <c r="K75" s="22"/>
    </row>
    <row r="76" spans="1:11">
      <c r="B76" t="s">
        <v>167</v>
      </c>
      <c r="J76" s="22"/>
      <c r="K76" s="22"/>
    </row>
    <row r="77" spans="1:11">
      <c r="B77" t="s">
        <v>168</v>
      </c>
      <c r="J77" s="22"/>
      <c r="K77" s="22"/>
    </row>
    <row r="78" spans="1:11">
      <c r="C78">
        <v>18</v>
      </c>
      <c r="D78" t="s">
        <v>18</v>
      </c>
      <c r="F78" t="s">
        <v>33</v>
      </c>
      <c r="G78">
        <v>0</v>
      </c>
      <c r="J78" s="22">
        <f>PRODUCT(C78,G78)</f>
        <v>0</v>
      </c>
      <c r="K78" s="22"/>
    </row>
    <row r="79" spans="1:11">
      <c r="F79" t="s">
        <v>34</v>
      </c>
      <c r="G79">
        <v>0</v>
      </c>
      <c r="J79" s="22"/>
      <c r="K79" s="22">
        <f>PRODUCT(C78,G79)</f>
        <v>0</v>
      </c>
    </row>
    <row r="80" spans="1:11">
      <c r="A80" t="s">
        <v>19</v>
      </c>
      <c r="B80" t="s">
        <v>170</v>
      </c>
      <c r="J80" s="22"/>
      <c r="K80" s="22"/>
    </row>
    <row r="81" spans="1:11">
      <c r="B81" t="s">
        <v>26</v>
      </c>
      <c r="J81" s="22"/>
      <c r="K81" s="22"/>
    </row>
    <row r="82" spans="1:11">
      <c r="B82" t="s">
        <v>27</v>
      </c>
      <c r="J82" s="22"/>
      <c r="K82" s="22"/>
    </row>
    <row r="83" spans="1:11">
      <c r="B83" t="s">
        <v>28</v>
      </c>
      <c r="J83" s="22"/>
      <c r="K83" s="22"/>
    </row>
    <row r="84" spans="1:11">
      <c r="B84" t="s">
        <v>29</v>
      </c>
      <c r="J84" s="22"/>
      <c r="K84" s="22"/>
    </row>
    <row r="85" spans="1:11">
      <c r="B85" t="s">
        <v>171</v>
      </c>
      <c r="J85" s="22"/>
      <c r="K85" s="22"/>
    </row>
    <row r="86" spans="1:11">
      <c r="B86" t="s">
        <v>172</v>
      </c>
      <c r="J86" s="22"/>
      <c r="K86" s="22"/>
    </row>
    <row r="87" spans="1:11">
      <c r="C87">
        <v>187</v>
      </c>
      <c r="D87" t="s">
        <v>11</v>
      </c>
      <c r="F87" t="s">
        <v>33</v>
      </c>
      <c r="G87" s="56">
        <v>0</v>
      </c>
      <c r="J87" s="22">
        <f>PRODUCT(C87,G87)</f>
        <v>0</v>
      </c>
      <c r="K87" s="22"/>
    </row>
    <row r="88" spans="1:11">
      <c r="F88" t="s">
        <v>34</v>
      </c>
      <c r="G88" s="56">
        <v>0</v>
      </c>
      <c r="J88" s="22"/>
      <c r="K88" s="22">
        <f>PRODUCT(C87,G88)</f>
        <v>0</v>
      </c>
    </row>
    <row r="89" spans="1:11">
      <c r="A89" t="s">
        <v>24</v>
      </c>
      <c r="B89" t="s">
        <v>35</v>
      </c>
      <c r="J89" s="22"/>
      <c r="K89" s="22"/>
    </row>
    <row r="90" spans="1:11">
      <c r="B90" t="s">
        <v>175</v>
      </c>
      <c r="J90" s="22"/>
      <c r="K90" s="22"/>
    </row>
    <row r="91" spans="1:11">
      <c r="B91" t="s">
        <v>174</v>
      </c>
      <c r="J91" s="22"/>
      <c r="K91" s="22"/>
    </row>
    <row r="92" spans="1:11">
      <c r="C92">
        <v>322</v>
      </c>
      <c r="D92" t="s">
        <v>11</v>
      </c>
      <c r="F92" t="s">
        <v>33</v>
      </c>
      <c r="G92">
        <v>0</v>
      </c>
      <c r="J92" s="22">
        <f>PRODUCT(C92,G92)</f>
        <v>0</v>
      </c>
      <c r="K92" s="22"/>
    </row>
    <row r="93" spans="1:11">
      <c r="F93" s="39" t="s">
        <v>34</v>
      </c>
      <c r="G93" s="39">
        <v>0</v>
      </c>
      <c r="H93" s="39"/>
      <c r="I93" s="39"/>
      <c r="J93" s="41"/>
      <c r="K93" s="41">
        <f>PRODUCT(C92,G93)</f>
        <v>0</v>
      </c>
    </row>
    <row r="94" spans="1:11">
      <c r="A94" t="s">
        <v>25</v>
      </c>
      <c r="B94" t="s">
        <v>35</v>
      </c>
      <c r="F94" s="39"/>
      <c r="G94" s="39"/>
      <c r="H94" s="39"/>
      <c r="I94" s="39"/>
      <c r="J94" s="41"/>
      <c r="K94" s="41"/>
    </row>
    <row r="95" spans="1:11">
      <c r="B95" t="s">
        <v>179</v>
      </c>
      <c r="F95" s="39"/>
      <c r="G95" s="39"/>
      <c r="H95" s="39"/>
      <c r="I95" s="39"/>
      <c r="J95" s="41"/>
      <c r="K95" s="41"/>
    </row>
    <row r="96" spans="1:11">
      <c r="C96">
        <v>87</v>
      </c>
      <c r="D96" t="s">
        <v>11</v>
      </c>
      <c r="F96" s="39" t="s">
        <v>33</v>
      </c>
      <c r="G96" s="39">
        <v>0</v>
      </c>
      <c r="H96" s="39"/>
      <c r="I96" s="39"/>
      <c r="J96" s="41">
        <f>PRODUCT(C96,G96)</f>
        <v>0</v>
      </c>
      <c r="K96" s="41"/>
    </row>
    <row r="97" spans="1:11">
      <c r="F97" s="39" t="s">
        <v>34</v>
      </c>
      <c r="G97" s="39">
        <v>0</v>
      </c>
      <c r="H97" s="39"/>
      <c r="I97" s="39"/>
      <c r="J97" s="41"/>
      <c r="K97" s="41">
        <f>PRODUCT(C96,G97)</f>
        <v>0</v>
      </c>
    </row>
    <row r="98" spans="1:11">
      <c r="A98" t="s">
        <v>30</v>
      </c>
      <c r="B98" t="s">
        <v>35</v>
      </c>
      <c r="F98" s="39"/>
      <c r="G98" s="39"/>
      <c r="H98" s="39"/>
      <c r="I98" s="39"/>
      <c r="J98" s="41"/>
      <c r="K98" s="41"/>
    </row>
    <row r="99" spans="1:11">
      <c r="B99" t="s">
        <v>178</v>
      </c>
      <c r="F99" s="39"/>
      <c r="G99" s="39"/>
      <c r="H99" s="39"/>
      <c r="I99" s="39"/>
      <c r="J99" s="41"/>
      <c r="K99" s="41"/>
    </row>
    <row r="100" spans="1:11">
      <c r="C100">
        <v>157</v>
      </c>
      <c r="D100" t="s">
        <v>11</v>
      </c>
      <c r="F100" s="39" t="s">
        <v>33</v>
      </c>
      <c r="G100" s="39">
        <v>0</v>
      </c>
      <c r="H100" s="39"/>
      <c r="I100" s="39"/>
      <c r="J100" s="41">
        <f>PRODUCT(C100,G100)</f>
        <v>0</v>
      </c>
      <c r="K100" s="41"/>
    </row>
    <row r="101" spans="1:11">
      <c r="F101" s="39" t="s">
        <v>34</v>
      </c>
      <c r="G101" s="39">
        <v>0</v>
      </c>
      <c r="H101" s="39"/>
      <c r="I101" s="39"/>
      <c r="J101" s="41"/>
      <c r="K101" s="41">
        <f>PRODUCT(C100,G101)</f>
        <v>0</v>
      </c>
    </row>
    <row r="102" spans="1:11">
      <c r="A102" s="13" t="s">
        <v>169</v>
      </c>
      <c r="B102" s="13" t="s">
        <v>89</v>
      </c>
      <c r="F102" s="39"/>
      <c r="G102" s="39"/>
      <c r="H102" s="39"/>
      <c r="I102" s="39"/>
      <c r="J102" s="41"/>
      <c r="K102" s="41"/>
    </row>
    <row r="103" spans="1:11">
      <c r="B103" s="13" t="s">
        <v>180</v>
      </c>
      <c r="F103" s="39"/>
      <c r="G103" s="39"/>
      <c r="H103" s="39"/>
      <c r="I103" s="39"/>
      <c r="J103" s="41"/>
      <c r="K103" s="41"/>
    </row>
    <row r="104" spans="1:11">
      <c r="B104" s="13" t="s">
        <v>181</v>
      </c>
      <c r="C104" s="17">
        <v>43</v>
      </c>
      <c r="D104" s="13" t="s">
        <v>3</v>
      </c>
      <c r="F104" s="26" t="s">
        <v>55</v>
      </c>
      <c r="G104" s="57">
        <v>0</v>
      </c>
      <c r="H104" s="39"/>
      <c r="I104" s="26"/>
      <c r="J104" s="40">
        <f>C104*G104</f>
        <v>0</v>
      </c>
      <c r="K104" s="41"/>
    </row>
    <row r="105" spans="1:11">
      <c r="B105" s="13"/>
      <c r="F105" s="13" t="s">
        <v>56</v>
      </c>
      <c r="G105" s="57">
        <v>0</v>
      </c>
      <c r="H105" s="39"/>
      <c r="I105" s="39"/>
      <c r="J105" s="41"/>
      <c r="K105" s="17">
        <f>C104*G105</f>
        <v>0</v>
      </c>
    </row>
    <row r="106" spans="1:11">
      <c r="A106" t="s">
        <v>173</v>
      </c>
      <c r="B106" t="s">
        <v>35</v>
      </c>
      <c r="J106" s="22"/>
      <c r="K106" s="22"/>
    </row>
    <row r="107" spans="1:11">
      <c r="B107" t="s">
        <v>31</v>
      </c>
      <c r="J107" s="22"/>
      <c r="K107" s="22"/>
    </row>
    <row r="108" spans="1:11">
      <c r="C108">
        <v>6</v>
      </c>
      <c r="D108" t="s">
        <v>18</v>
      </c>
      <c r="F108" t="s">
        <v>33</v>
      </c>
      <c r="G108">
        <v>0</v>
      </c>
      <c r="J108" s="22">
        <f>PRODUCT(C108,G108)</f>
        <v>0</v>
      </c>
      <c r="K108" s="22"/>
    </row>
    <row r="109" spans="1:11">
      <c r="B109" s="11"/>
      <c r="C109" s="11"/>
      <c r="D109" s="11"/>
      <c r="E109" s="11"/>
      <c r="F109" s="11" t="s">
        <v>34</v>
      </c>
      <c r="G109" s="11">
        <v>0</v>
      </c>
      <c r="H109" s="11"/>
      <c r="I109" s="11"/>
      <c r="J109" s="42"/>
      <c r="K109" s="42">
        <f>PRODUCT(C108,G109)</f>
        <v>0</v>
      </c>
    </row>
    <row r="110" spans="1:11">
      <c r="A110" t="s">
        <v>176</v>
      </c>
      <c r="B110" s="13" t="s">
        <v>105</v>
      </c>
      <c r="C110" s="11"/>
      <c r="D110" s="11"/>
      <c r="E110" s="11"/>
      <c r="F110" s="11"/>
      <c r="G110" s="11"/>
      <c r="H110" s="11"/>
      <c r="I110" s="11"/>
      <c r="J110" s="42"/>
      <c r="K110" s="42"/>
    </row>
    <row r="111" spans="1:11">
      <c r="B111" t="s">
        <v>101</v>
      </c>
      <c r="C111" s="13"/>
      <c r="G111" s="22"/>
      <c r="H111" s="22"/>
      <c r="I111" s="23"/>
      <c r="J111" s="42"/>
      <c r="K111" s="42"/>
    </row>
    <row r="112" spans="1:11">
      <c r="B112" s="13" t="s">
        <v>102</v>
      </c>
      <c r="F112" s="22"/>
      <c r="H112" s="22"/>
      <c r="I112" s="23"/>
      <c r="J112" s="42"/>
      <c r="K112" s="42"/>
    </row>
    <row r="113" spans="1:11">
      <c r="B113" t="s">
        <v>103</v>
      </c>
      <c r="C113" s="13"/>
      <c r="G113" s="22"/>
      <c r="H113" s="22"/>
      <c r="I113" s="23"/>
      <c r="J113" s="42"/>
      <c r="K113" s="42"/>
    </row>
    <row r="114" spans="1:11">
      <c r="B114" s="13" t="s">
        <v>182</v>
      </c>
      <c r="G114" s="22"/>
      <c r="H114" s="22"/>
      <c r="I114" s="23"/>
      <c r="J114" s="42"/>
      <c r="K114" s="42"/>
    </row>
    <row r="115" spans="1:11">
      <c r="C115" s="17">
        <v>253</v>
      </c>
      <c r="D115" s="13" t="s">
        <v>11</v>
      </c>
      <c r="F115" s="26" t="s">
        <v>55</v>
      </c>
      <c r="G115" s="22">
        <v>0</v>
      </c>
      <c r="J115" s="22">
        <f>C115*G115</f>
        <v>0</v>
      </c>
      <c r="K115" s="24"/>
    </row>
    <row r="116" spans="1:11">
      <c r="F116" s="13" t="s">
        <v>56</v>
      </c>
      <c r="G116" s="22">
        <v>0</v>
      </c>
      <c r="J116" s="22"/>
      <c r="K116" s="25">
        <f>C115*G116</f>
        <v>0</v>
      </c>
    </row>
    <row r="117" spans="1:11">
      <c r="A117" t="s">
        <v>177</v>
      </c>
      <c r="B117" s="13" t="s">
        <v>35</v>
      </c>
      <c r="C117" s="11"/>
      <c r="F117" s="13"/>
      <c r="G117" s="22"/>
      <c r="J117" s="22"/>
      <c r="K117" s="25"/>
    </row>
    <row r="118" spans="1:11">
      <c r="B118" s="13" t="s">
        <v>195</v>
      </c>
      <c r="F118" s="22"/>
      <c r="H118" s="22"/>
      <c r="I118" s="23"/>
      <c r="J118" s="42"/>
      <c r="K118" s="42"/>
    </row>
    <row r="119" spans="1:11">
      <c r="B119" t="s">
        <v>196</v>
      </c>
      <c r="C119" s="13"/>
      <c r="G119" s="22"/>
      <c r="H119" s="22"/>
      <c r="I119" s="23"/>
      <c r="J119" s="42"/>
      <c r="K119" s="42"/>
    </row>
    <row r="120" spans="1:11">
      <c r="C120" s="17">
        <v>895</v>
      </c>
      <c r="D120" s="13" t="s">
        <v>9</v>
      </c>
      <c r="F120" s="26" t="s">
        <v>55</v>
      </c>
      <c r="G120" s="56">
        <v>0</v>
      </c>
      <c r="J120" s="22">
        <f>C120*G120</f>
        <v>0</v>
      </c>
      <c r="K120" s="24"/>
    </row>
    <row r="121" spans="1:11">
      <c r="F121" s="13" t="s">
        <v>56</v>
      </c>
      <c r="G121" s="56">
        <v>0</v>
      </c>
      <c r="H121" s="2"/>
      <c r="I121" s="2"/>
      <c r="J121" s="43"/>
      <c r="K121" s="47">
        <f>C120*G121</f>
        <v>0</v>
      </c>
    </row>
    <row r="122" spans="1:11">
      <c r="B122" s="48" t="s">
        <v>149</v>
      </c>
      <c r="C122" s="48"/>
      <c r="D122" s="48"/>
      <c r="E122" s="48"/>
      <c r="F122" s="48"/>
      <c r="G122" s="48"/>
      <c r="J122" s="22">
        <f>SUM(J43:J121)</f>
        <v>0</v>
      </c>
      <c r="K122" s="22">
        <f>SUM(K43:K121)</f>
        <v>0</v>
      </c>
    </row>
    <row r="123" spans="1:11">
      <c r="J123" s="22"/>
      <c r="K123" s="22"/>
    </row>
    <row r="124" spans="1:11">
      <c r="A124" s="1"/>
      <c r="B124" s="1" t="s">
        <v>150</v>
      </c>
      <c r="C124" s="1"/>
      <c r="D124" s="1"/>
      <c r="J124" s="22"/>
      <c r="K124" s="22"/>
    </row>
    <row r="125" spans="1:11">
      <c r="A125" s="1"/>
      <c r="B125" s="1"/>
      <c r="C125" s="1"/>
      <c r="D125" s="1"/>
      <c r="J125" s="22"/>
      <c r="K125" s="22"/>
    </row>
    <row r="126" spans="1:11">
      <c r="A126" t="s">
        <v>1</v>
      </c>
      <c r="B126" s="13" t="s">
        <v>131</v>
      </c>
      <c r="C126" s="1"/>
      <c r="D126" s="1"/>
      <c r="J126" s="22"/>
      <c r="K126" s="22"/>
    </row>
    <row r="127" spans="1:11">
      <c r="B127" t="s">
        <v>185</v>
      </c>
      <c r="F127" s="13"/>
      <c r="I127" s="22"/>
      <c r="J127" s="22"/>
      <c r="K127" s="22"/>
    </row>
    <row r="128" spans="1:11">
      <c r="B128" s="13" t="s">
        <v>186</v>
      </c>
      <c r="I128" s="22"/>
      <c r="J128" s="22"/>
      <c r="K128" s="22"/>
    </row>
    <row r="129" spans="1:11">
      <c r="B129" t="s">
        <v>187</v>
      </c>
      <c r="C129" s="13"/>
      <c r="D129" s="17">
        <v>739</v>
      </c>
      <c r="E129" s="13" t="s">
        <v>9</v>
      </c>
      <c r="F129" s="26" t="s">
        <v>55</v>
      </c>
      <c r="G129" s="39">
        <v>0</v>
      </c>
      <c r="H129" s="39"/>
      <c r="I129" s="39"/>
      <c r="J129" s="41">
        <f>D129*G129</f>
        <v>0</v>
      </c>
      <c r="K129" s="40"/>
    </row>
    <row r="130" spans="1:11">
      <c r="D130" s="39"/>
      <c r="E130" s="39"/>
      <c r="F130" s="26" t="s">
        <v>56</v>
      </c>
      <c r="G130" s="39">
        <v>0</v>
      </c>
      <c r="H130" s="39"/>
      <c r="I130" s="39"/>
      <c r="J130" s="41"/>
      <c r="K130" s="17">
        <f>D129*G130</f>
        <v>0</v>
      </c>
    </row>
    <row r="131" spans="1:11">
      <c r="A131" t="s">
        <v>4</v>
      </c>
      <c r="B131" s="13" t="s">
        <v>190</v>
      </c>
      <c r="D131" s="39"/>
      <c r="E131" s="39"/>
      <c r="F131" s="39"/>
      <c r="G131" s="39"/>
      <c r="H131" s="39"/>
      <c r="I131" s="39"/>
      <c r="J131" s="41"/>
      <c r="K131" s="41"/>
    </row>
    <row r="132" spans="1:11">
      <c r="B132" t="s">
        <v>188</v>
      </c>
      <c r="C132" s="13"/>
      <c r="D132" s="39"/>
      <c r="E132" s="39"/>
      <c r="F132" s="39"/>
      <c r="G132" s="39"/>
      <c r="H132" s="39"/>
      <c r="I132" s="39"/>
      <c r="J132" s="41"/>
      <c r="K132" s="41"/>
    </row>
    <row r="133" spans="1:11">
      <c r="B133" s="13" t="s">
        <v>189</v>
      </c>
      <c r="D133" s="39"/>
      <c r="E133" s="39"/>
      <c r="F133" s="39"/>
      <c r="G133" s="39"/>
      <c r="H133" s="39"/>
      <c r="I133" s="39"/>
      <c r="J133" s="41"/>
      <c r="K133" s="41"/>
    </row>
    <row r="134" spans="1:11">
      <c r="B134" t="s">
        <v>191</v>
      </c>
      <c r="C134" s="13"/>
      <c r="D134" s="17">
        <v>74</v>
      </c>
      <c r="E134" s="13" t="s">
        <v>192</v>
      </c>
      <c r="F134" s="26" t="s">
        <v>55</v>
      </c>
      <c r="G134" s="39">
        <v>0</v>
      </c>
      <c r="H134" s="39"/>
      <c r="I134" s="39"/>
      <c r="J134" s="41">
        <f>D134*G134</f>
        <v>0</v>
      </c>
      <c r="K134" s="40"/>
    </row>
    <row r="135" spans="1:11">
      <c r="D135" s="39"/>
      <c r="E135" s="39"/>
      <c r="F135" s="13" t="s">
        <v>56</v>
      </c>
      <c r="G135" s="39">
        <v>0</v>
      </c>
      <c r="H135" s="39"/>
      <c r="I135" s="39"/>
      <c r="J135" s="41"/>
      <c r="K135" s="17">
        <f>D134*G135</f>
        <v>0</v>
      </c>
    </row>
    <row r="136" spans="1:11">
      <c r="A136" t="s">
        <v>6</v>
      </c>
      <c r="B136" t="s">
        <v>35</v>
      </c>
      <c r="J136" s="22"/>
      <c r="K136" s="22"/>
    </row>
    <row r="137" spans="1:11">
      <c r="B137" t="s">
        <v>193</v>
      </c>
      <c r="J137" s="22"/>
      <c r="K137" s="22"/>
    </row>
    <row r="138" spans="1:11">
      <c r="C138">
        <v>33</v>
      </c>
      <c r="D138" t="s">
        <v>11</v>
      </c>
      <c r="F138" t="s">
        <v>33</v>
      </c>
      <c r="G138">
        <v>0</v>
      </c>
      <c r="J138" s="22">
        <f>PRODUCT(C138,G138)</f>
        <v>0</v>
      </c>
      <c r="K138" s="22"/>
    </row>
    <row r="139" spans="1:11">
      <c r="B139" s="11"/>
      <c r="C139" s="11"/>
      <c r="D139" s="11"/>
      <c r="E139" s="11"/>
      <c r="F139" s="11" t="s">
        <v>34</v>
      </c>
      <c r="G139" s="11">
        <v>0</v>
      </c>
      <c r="H139" s="11"/>
      <c r="I139" s="11"/>
      <c r="J139" s="42"/>
      <c r="K139" s="42">
        <f>PRODUCT(C138,G139)</f>
        <v>0</v>
      </c>
    </row>
    <row r="140" spans="1:11">
      <c r="A140" t="s">
        <v>8</v>
      </c>
      <c r="B140" t="s">
        <v>35</v>
      </c>
      <c r="J140" s="22"/>
      <c r="K140" s="22"/>
    </row>
    <row r="141" spans="1:11">
      <c r="B141" t="s">
        <v>194</v>
      </c>
      <c r="J141" s="22"/>
      <c r="K141" s="22"/>
    </row>
    <row r="142" spans="1:11">
      <c r="C142">
        <v>1</v>
      </c>
      <c r="D142" t="s">
        <v>18</v>
      </c>
      <c r="F142" t="s">
        <v>33</v>
      </c>
      <c r="G142">
        <v>0</v>
      </c>
      <c r="J142" s="22">
        <f>PRODUCT(C142,G142)</f>
        <v>0</v>
      </c>
      <c r="K142" s="22"/>
    </row>
    <row r="143" spans="1:11">
      <c r="B143" s="11"/>
      <c r="C143" s="11"/>
      <c r="D143" s="11"/>
      <c r="E143" s="11"/>
      <c r="F143" s="11" t="s">
        <v>34</v>
      </c>
      <c r="G143" s="2">
        <v>0</v>
      </c>
      <c r="H143" s="2"/>
      <c r="I143" s="2"/>
      <c r="J143" s="43"/>
      <c r="K143" s="43">
        <f>PRODUCT(C142,G143)</f>
        <v>0</v>
      </c>
    </row>
    <row r="144" spans="1:11">
      <c r="B144" s="48" t="s">
        <v>151</v>
      </c>
      <c r="C144" s="48"/>
      <c r="D144" s="48"/>
      <c r="E144" s="48"/>
      <c r="F144" s="48"/>
      <c r="G144" s="49"/>
      <c r="J144" s="22">
        <f>SUM(J128:J143)</f>
        <v>0</v>
      </c>
      <c r="K144" s="22">
        <f>SUM(K128:K143)</f>
        <v>0</v>
      </c>
    </row>
  </sheetData>
  <mergeCells count="3">
    <mergeCell ref="B34:G34"/>
    <mergeCell ref="B122:G122"/>
    <mergeCell ref="B144:G14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F5" sqref="F5"/>
    </sheetView>
  </sheetViews>
  <sheetFormatPr defaultRowHeight="15"/>
  <cols>
    <col min="5" max="5" width="25.42578125" customWidth="1"/>
    <col min="6" max="6" width="10.42578125" customWidth="1"/>
    <col min="7" max="7" width="10.85546875" customWidth="1"/>
  </cols>
  <sheetData>
    <row r="1" spans="1:11" ht="15.75">
      <c r="A1" s="50" t="s">
        <v>132</v>
      </c>
      <c r="B1" s="50"/>
      <c r="C1" s="50"/>
      <c r="D1" s="50"/>
      <c r="E1" s="50"/>
      <c r="F1" s="50"/>
      <c r="G1" s="51"/>
    </row>
    <row r="2" spans="1:11">
      <c r="A2" s="3" t="s">
        <v>183</v>
      </c>
    </row>
    <row r="4" spans="1:11" ht="15.75">
      <c r="A4" s="10"/>
      <c r="F4" s="34" t="s">
        <v>133</v>
      </c>
      <c r="G4" s="34" t="s">
        <v>134</v>
      </c>
    </row>
    <row r="5" spans="1:11" ht="15.75">
      <c r="A5" t="s">
        <v>198</v>
      </c>
      <c r="B5" s="10"/>
      <c r="F5" s="22">
        <f>'ktsgv. árokrek.'!J34</f>
        <v>0</v>
      </c>
      <c r="G5" s="22">
        <f>'ktsgv. árokrek.'!K34</f>
        <v>0</v>
      </c>
    </row>
    <row r="6" spans="1:11" ht="15.75">
      <c r="A6" s="44" t="s">
        <v>199</v>
      </c>
      <c r="F6" s="22">
        <f>'ktsgv. árokrek.'!J122</f>
        <v>0</v>
      </c>
      <c r="G6" s="22">
        <f>'ktsgv. árokrek.'!K122</f>
        <v>0</v>
      </c>
      <c r="H6" s="11"/>
      <c r="I6" s="11"/>
      <c r="J6" s="11"/>
      <c r="K6" s="11"/>
    </row>
    <row r="7" spans="1:11" ht="16.5" thickBot="1">
      <c r="A7" s="45" t="s">
        <v>200</v>
      </c>
      <c r="B7" s="32"/>
      <c r="C7" s="32"/>
      <c r="D7" s="32"/>
      <c r="E7" s="32"/>
      <c r="F7" s="37">
        <f>'ktsgv. árokrek.'!J144</f>
        <v>0</v>
      </c>
      <c r="G7" s="37">
        <f>'ktsgv. árokrek.'!K144</f>
        <v>0</v>
      </c>
    </row>
    <row r="8" spans="1:11" ht="15.75">
      <c r="A8" s="38" t="s">
        <v>36</v>
      </c>
      <c r="F8">
        <f>SUM(F5:F7)</f>
        <v>0</v>
      </c>
      <c r="G8" s="22">
        <f>SUM(G5:G7)</f>
        <v>0</v>
      </c>
    </row>
    <row r="9" spans="1:11" ht="15.75">
      <c r="A9" s="38" t="s">
        <v>135</v>
      </c>
      <c r="F9" s="52">
        <f>F8+G8</f>
        <v>0</v>
      </c>
      <c r="G9" s="51"/>
    </row>
  </sheetData>
  <mergeCells count="2">
    <mergeCell ref="A1:G1"/>
    <mergeCell ref="F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46"/>
  <sheetViews>
    <sheetView topLeftCell="A136" workbookViewId="0">
      <selection activeCell="G144" sqref="G144"/>
    </sheetView>
  </sheetViews>
  <sheetFormatPr defaultRowHeight="15"/>
  <cols>
    <col min="1" max="1" width="8.7109375" customWidth="1"/>
    <col min="2" max="2" width="21.42578125" customWidth="1"/>
    <col min="3" max="3" width="25.85546875" customWidth="1"/>
    <col min="4" max="4" width="10.7109375" customWidth="1"/>
    <col min="5" max="5" width="25.140625" customWidth="1"/>
    <col min="7" max="7" width="16" customWidth="1"/>
    <col min="257" max="257" width="8.7109375" customWidth="1"/>
    <col min="258" max="258" width="21.42578125" customWidth="1"/>
    <col min="259" max="259" width="25.85546875" customWidth="1"/>
    <col min="260" max="260" width="10.7109375" customWidth="1"/>
    <col min="261" max="261" width="25.140625" customWidth="1"/>
    <col min="263" max="263" width="16" customWidth="1"/>
    <col min="513" max="513" width="8.7109375" customWidth="1"/>
    <col min="514" max="514" width="21.42578125" customWidth="1"/>
    <col min="515" max="515" width="25.85546875" customWidth="1"/>
    <col min="516" max="516" width="10.7109375" customWidth="1"/>
    <col min="517" max="517" width="25.140625" customWidth="1"/>
    <col min="519" max="519" width="16" customWidth="1"/>
    <col min="769" max="769" width="8.7109375" customWidth="1"/>
    <col min="770" max="770" width="21.42578125" customWidth="1"/>
    <col min="771" max="771" width="25.85546875" customWidth="1"/>
    <col min="772" max="772" width="10.7109375" customWidth="1"/>
    <col min="773" max="773" width="25.140625" customWidth="1"/>
    <col min="775" max="775" width="16" customWidth="1"/>
    <col min="1025" max="1025" width="8.7109375" customWidth="1"/>
    <col min="1026" max="1026" width="21.42578125" customWidth="1"/>
    <col min="1027" max="1027" width="25.85546875" customWidth="1"/>
    <col min="1028" max="1028" width="10.7109375" customWidth="1"/>
    <col min="1029" max="1029" width="25.140625" customWidth="1"/>
    <col min="1031" max="1031" width="16" customWidth="1"/>
    <col min="1281" max="1281" width="8.7109375" customWidth="1"/>
    <col min="1282" max="1282" width="21.42578125" customWidth="1"/>
    <col min="1283" max="1283" width="25.85546875" customWidth="1"/>
    <col min="1284" max="1284" width="10.7109375" customWidth="1"/>
    <col min="1285" max="1285" width="25.140625" customWidth="1"/>
    <col min="1287" max="1287" width="16" customWidth="1"/>
    <col min="1537" max="1537" width="8.7109375" customWidth="1"/>
    <col min="1538" max="1538" width="21.42578125" customWidth="1"/>
    <col min="1539" max="1539" width="25.85546875" customWidth="1"/>
    <col min="1540" max="1540" width="10.7109375" customWidth="1"/>
    <col min="1541" max="1541" width="25.140625" customWidth="1"/>
    <col min="1543" max="1543" width="16" customWidth="1"/>
    <col min="1793" max="1793" width="8.7109375" customWidth="1"/>
    <col min="1794" max="1794" width="21.42578125" customWidth="1"/>
    <col min="1795" max="1795" width="25.85546875" customWidth="1"/>
    <col min="1796" max="1796" width="10.7109375" customWidth="1"/>
    <col min="1797" max="1797" width="25.140625" customWidth="1"/>
    <col min="1799" max="1799" width="16" customWidth="1"/>
    <col min="2049" max="2049" width="8.7109375" customWidth="1"/>
    <col min="2050" max="2050" width="21.42578125" customWidth="1"/>
    <col min="2051" max="2051" width="25.85546875" customWidth="1"/>
    <col min="2052" max="2052" width="10.7109375" customWidth="1"/>
    <col min="2053" max="2053" width="25.140625" customWidth="1"/>
    <col min="2055" max="2055" width="16" customWidth="1"/>
    <col min="2305" max="2305" width="8.7109375" customWidth="1"/>
    <col min="2306" max="2306" width="21.42578125" customWidth="1"/>
    <col min="2307" max="2307" width="25.85546875" customWidth="1"/>
    <col min="2308" max="2308" width="10.7109375" customWidth="1"/>
    <col min="2309" max="2309" width="25.140625" customWidth="1"/>
    <col min="2311" max="2311" width="16" customWidth="1"/>
    <col min="2561" max="2561" width="8.7109375" customWidth="1"/>
    <col min="2562" max="2562" width="21.42578125" customWidth="1"/>
    <col min="2563" max="2563" width="25.85546875" customWidth="1"/>
    <col min="2564" max="2564" width="10.7109375" customWidth="1"/>
    <col min="2565" max="2565" width="25.140625" customWidth="1"/>
    <col min="2567" max="2567" width="16" customWidth="1"/>
    <col min="2817" max="2817" width="8.7109375" customWidth="1"/>
    <col min="2818" max="2818" width="21.42578125" customWidth="1"/>
    <col min="2819" max="2819" width="25.85546875" customWidth="1"/>
    <col min="2820" max="2820" width="10.7109375" customWidth="1"/>
    <col min="2821" max="2821" width="25.140625" customWidth="1"/>
    <col min="2823" max="2823" width="16" customWidth="1"/>
    <col min="3073" max="3073" width="8.7109375" customWidth="1"/>
    <col min="3074" max="3074" width="21.42578125" customWidth="1"/>
    <col min="3075" max="3075" width="25.85546875" customWidth="1"/>
    <col min="3076" max="3076" width="10.7109375" customWidth="1"/>
    <col min="3077" max="3077" width="25.140625" customWidth="1"/>
    <col min="3079" max="3079" width="16" customWidth="1"/>
    <col min="3329" max="3329" width="8.7109375" customWidth="1"/>
    <col min="3330" max="3330" width="21.42578125" customWidth="1"/>
    <col min="3331" max="3331" width="25.85546875" customWidth="1"/>
    <col min="3332" max="3332" width="10.7109375" customWidth="1"/>
    <col min="3333" max="3333" width="25.140625" customWidth="1"/>
    <col min="3335" max="3335" width="16" customWidth="1"/>
    <col min="3585" max="3585" width="8.7109375" customWidth="1"/>
    <col min="3586" max="3586" width="21.42578125" customWidth="1"/>
    <col min="3587" max="3587" width="25.85546875" customWidth="1"/>
    <col min="3588" max="3588" width="10.7109375" customWidth="1"/>
    <col min="3589" max="3589" width="25.140625" customWidth="1"/>
    <col min="3591" max="3591" width="16" customWidth="1"/>
    <col min="3841" max="3841" width="8.7109375" customWidth="1"/>
    <col min="3842" max="3842" width="21.42578125" customWidth="1"/>
    <col min="3843" max="3843" width="25.85546875" customWidth="1"/>
    <col min="3844" max="3844" width="10.7109375" customWidth="1"/>
    <col min="3845" max="3845" width="25.140625" customWidth="1"/>
    <col min="3847" max="3847" width="16" customWidth="1"/>
    <col min="4097" max="4097" width="8.7109375" customWidth="1"/>
    <col min="4098" max="4098" width="21.42578125" customWidth="1"/>
    <col min="4099" max="4099" width="25.85546875" customWidth="1"/>
    <col min="4100" max="4100" width="10.7109375" customWidth="1"/>
    <col min="4101" max="4101" width="25.140625" customWidth="1"/>
    <col min="4103" max="4103" width="16" customWidth="1"/>
    <col min="4353" max="4353" width="8.7109375" customWidth="1"/>
    <col min="4354" max="4354" width="21.42578125" customWidth="1"/>
    <col min="4355" max="4355" width="25.85546875" customWidth="1"/>
    <col min="4356" max="4356" width="10.7109375" customWidth="1"/>
    <col min="4357" max="4357" width="25.140625" customWidth="1"/>
    <col min="4359" max="4359" width="16" customWidth="1"/>
    <col min="4609" max="4609" width="8.7109375" customWidth="1"/>
    <col min="4610" max="4610" width="21.42578125" customWidth="1"/>
    <col min="4611" max="4611" width="25.85546875" customWidth="1"/>
    <col min="4612" max="4612" width="10.7109375" customWidth="1"/>
    <col min="4613" max="4613" width="25.140625" customWidth="1"/>
    <col min="4615" max="4615" width="16" customWidth="1"/>
    <col min="4865" max="4865" width="8.7109375" customWidth="1"/>
    <col min="4866" max="4866" width="21.42578125" customWidth="1"/>
    <col min="4867" max="4867" width="25.85546875" customWidth="1"/>
    <col min="4868" max="4868" width="10.7109375" customWidth="1"/>
    <col min="4869" max="4869" width="25.140625" customWidth="1"/>
    <col min="4871" max="4871" width="16" customWidth="1"/>
    <col min="5121" max="5121" width="8.7109375" customWidth="1"/>
    <col min="5122" max="5122" width="21.42578125" customWidth="1"/>
    <col min="5123" max="5123" width="25.85546875" customWidth="1"/>
    <col min="5124" max="5124" width="10.7109375" customWidth="1"/>
    <col min="5125" max="5125" width="25.140625" customWidth="1"/>
    <col min="5127" max="5127" width="16" customWidth="1"/>
    <col min="5377" max="5377" width="8.7109375" customWidth="1"/>
    <col min="5378" max="5378" width="21.42578125" customWidth="1"/>
    <col min="5379" max="5379" width="25.85546875" customWidth="1"/>
    <col min="5380" max="5380" width="10.7109375" customWidth="1"/>
    <col min="5381" max="5381" width="25.140625" customWidth="1"/>
    <col min="5383" max="5383" width="16" customWidth="1"/>
    <col min="5633" max="5633" width="8.7109375" customWidth="1"/>
    <col min="5634" max="5634" width="21.42578125" customWidth="1"/>
    <col min="5635" max="5635" width="25.85546875" customWidth="1"/>
    <col min="5636" max="5636" width="10.7109375" customWidth="1"/>
    <col min="5637" max="5637" width="25.140625" customWidth="1"/>
    <col min="5639" max="5639" width="16" customWidth="1"/>
    <col min="5889" max="5889" width="8.7109375" customWidth="1"/>
    <col min="5890" max="5890" width="21.42578125" customWidth="1"/>
    <col min="5891" max="5891" width="25.85546875" customWidth="1"/>
    <col min="5892" max="5892" width="10.7109375" customWidth="1"/>
    <col min="5893" max="5893" width="25.140625" customWidth="1"/>
    <col min="5895" max="5895" width="16" customWidth="1"/>
    <col min="6145" max="6145" width="8.7109375" customWidth="1"/>
    <col min="6146" max="6146" width="21.42578125" customWidth="1"/>
    <col min="6147" max="6147" width="25.85546875" customWidth="1"/>
    <col min="6148" max="6148" width="10.7109375" customWidth="1"/>
    <col min="6149" max="6149" width="25.140625" customWidth="1"/>
    <col min="6151" max="6151" width="16" customWidth="1"/>
    <col min="6401" max="6401" width="8.7109375" customWidth="1"/>
    <col min="6402" max="6402" width="21.42578125" customWidth="1"/>
    <col min="6403" max="6403" width="25.85546875" customWidth="1"/>
    <col min="6404" max="6404" width="10.7109375" customWidth="1"/>
    <col min="6405" max="6405" width="25.140625" customWidth="1"/>
    <col min="6407" max="6407" width="16" customWidth="1"/>
    <col min="6657" max="6657" width="8.7109375" customWidth="1"/>
    <col min="6658" max="6658" width="21.42578125" customWidth="1"/>
    <col min="6659" max="6659" width="25.85546875" customWidth="1"/>
    <col min="6660" max="6660" width="10.7109375" customWidth="1"/>
    <col min="6661" max="6661" width="25.140625" customWidth="1"/>
    <col min="6663" max="6663" width="16" customWidth="1"/>
    <col min="6913" max="6913" width="8.7109375" customWidth="1"/>
    <col min="6914" max="6914" width="21.42578125" customWidth="1"/>
    <col min="6915" max="6915" width="25.85546875" customWidth="1"/>
    <col min="6916" max="6916" width="10.7109375" customWidth="1"/>
    <col min="6917" max="6917" width="25.140625" customWidth="1"/>
    <col min="6919" max="6919" width="16" customWidth="1"/>
    <col min="7169" max="7169" width="8.7109375" customWidth="1"/>
    <col min="7170" max="7170" width="21.42578125" customWidth="1"/>
    <col min="7171" max="7171" width="25.85546875" customWidth="1"/>
    <col min="7172" max="7172" width="10.7109375" customWidth="1"/>
    <col min="7173" max="7173" width="25.140625" customWidth="1"/>
    <col min="7175" max="7175" width="16" customWidth="1"/>
    <col min="7425" max="7425" width="8.7109375" customWidth="1"/>
    <col min="7426" max="7426" width="21.42578125" customWidth="1"/>
    <col min="7427" max="7427" width="25.85546875" customWidth="1"/>
    <col min="7428" max="7428" width="10.7109375" customWidth="1"/>
    <col min="7429" max="7429" width="25.140625" customWidth="1"/>
    <col min="7431" max="7431" width="16" customWidth="1"/>
    <col min="7681" max="7681" width="8.7109375" customWidth="1"/>
    <col min="7682" max="7682" width="21.42578125" customWidth="1"/>
    <col min="7683" max="7683" width="25.85546875" customWidth="1"/>
    <col min="7684" max="7684" width="10.7109375" customWidth="1"/>
    <col min="7685" max="7685" width="25.140625" customWidth="1"/>
    <col min="7687" max="7687" width="16" customWidth="1"/>
    <col min="7937" max="7937" width="8.7109375" customWidth="1"/>
    <col min="7938" max="7938" width="21.42578125" customWidth="1"/>
    <col min="7939" max="7939" width="25.85546875" customWidth="1"/>
    <col min="7940" max="7940" width="10.7109375" customWidth="1"/>
    <col min="7941" max="7941" width="25.140625" customWidth="1"/>
    <col min="7943" max="7943" width="16" customWidth="1"/>
    <col min="8193" max="8193" width="8.7109375" customWidth="1"/>
    <col min="8194" max="8194" width="21.42578125" customWidth="1"/>
    <col min="8195" max="8195" width="25.85546875" customWidth="1"/>
    <col min="8196" max="8196" width="10.7109375" customWidth="1"/>
    <col min="8197" max="8197" width="25.140625" customWidth="1"/>
    <col min="8199" max="8199" width="16" customWidth="1"/>
    <col min="8449" max="8449" width="8.7109375" customWidth="1"/>
    <col min="8450" max="8450" width="21.42578125" customWidth="1"/>
    <col min="8451" max="8451" width="25.85546875" customWidth="1"/>
    <col min="8452" max="8452" width="10.7109375" customWidth="1"/>
    <col min="8453" max="8453" width="25.140625" customWidth="1"/>
    <col min="8455" max="8455" width="16" customWidth="1"/>
    <col min="8705" max="8705" width="8.7109375" customWidth="1"/>
    <col min="8706" max="8706" width="21.42578125" customWidth="1"/>
    <col min="8707" max="8707" width="25.85546875" customWidth="1"/>
    <col min="8708" max="8708" width="10.7109375" customWidth="1"/>
    <col min="8709" max="8709" width="25.140625" customWidth="1"/>
    <col min="8711" max="8711" width="16" customWidth="1"/>
    <col min="8961" max="8961" width="8.7109375" customWidth="1"/>
    <col min="8962" max="8962" width="21.42578125" customWidth="1"/>
    <col min="8963" max="8963" width="25.85546875" customWidth="1"/>
    <col min="8964" max="8964" width="10.7109375" customWidth="1"/>
    <col min="8965" max="8965" width="25.140625" customWidth="1"/>
    <col min="8967" max="8967" width="16" customWidth="1"/>
    <col min="9217" max="9217" width="8.7109375" customWidth="1"/>
    <col min="9218" max="9218" width="21.42578125" customWidth="1"/>
    <col min="9219" max="9219" width="25.85546875" customWidth="1"/>
    <col min="9220" max="9220" width="10.7109375" customWidth="1"/>
    <col min="9221" max="9221" width="25.140625" customWidth="1"/>
    <col min="9223" max="9223" width="16" customWidth="1"/>
    <col min="9473" max="9473" width="8.7109375" customWidth="1"/>
    <col min="9474" max="9474" width="21.42578125" customWidth="1"/>
    <col min="9475" max="9475" width="25.85546875" customWidth="1"/>
    <col min="9476" max="9476" width="10.7109375" customWidth="1"/>
    <col min="9477" max="9477" width="25.140625" customWidth="1"/>
    <col min="9479" max="9479" width="16" customWidth="1"/>
    <col min="9729" max="9729" width="8.7109375" customWidth="1"/>
    <col min="9730" max="9730" width="21.42578125" customWidth="1"/>
    <col min="9731" max="9731" width="25.85546875" customWidth="1"/>
    <col min="9732" max="9732" width="10.7109375" customWidth="1"/>
    <col min="9733" max="9733" width="25.140625" customWidth="1"/>
    <col min="9735" max="9735" width="16" customWidth="1"/>
    <col min="9985" max="9985" width="8.7109375" customWidth="1"/>
    <col min="9986" max="9986" width="21.42578125" customWidth="1"/>
    <col min="9987" max="9987" width="25.85546875" customWidth="1"/>
    <col min="9988" max="9988" width="10.7109375" customWidth="1"/>
    <col min="9989" max="9989" width="25.140625" customWidth="1"/>
    <col min="9991" max="9991" width="16" customWidth="1"/>
    <col min="10241" max="10241" width="8.7109375" customWidth="1"/>
    <col min="10242" max="10242" width="21.42578125" customWidth="1"/>
    <col min="10243" max="10243" width="25.85546875" customWidth="1"/>
    <col min="10244" max="10244" width="10.7109375" customWidth="1"/>
    <col min="10245" max="10245" width="25.140625" customWidth="1"/>
    <col min="10247" max="10247" width="16" customWidth="1"/>
    <col min="10497" max="10497" width="8.7109375" customWidth="1"/>
    <col min="10498" max="10498" width="21.42578125" customWidth="1"/>
    <col min="10499" max="10499" width="25.85546875" customWidth="1"/>
    <col min="10500" max="10500" width="10.7109375" customWidth="1"/>
    <col min="10501" max="10501" width="25.140625" customWidth="1"/>
    <col min="10503" max="10503" width="16" customWidth="1"/>
    <col min="10753" max="10753" width="8.7109375" customWidth="1"/>
    <col min="10754" max="10754" width="21.42578125" customWidth="1"/>
    <col min="10755" max="10755" width="25.85546875" customWidth="1"/>
    <col min="10756" max="10756" width="10.7109375" customWidth="1"/>
    <col min="10757" max="10757" width="25.140625" customWidth="1"/>
    <col min="10759" max="10759" width="16" customWidth="1"/>
    <col min="11009" max="11009" width="8.7109375" customWidth="1"/>
    <col min="11010" max="11010" width="21.42578125" customWidth="1"/>
    <col min="11011" max="11011" width="25.85546875" customWidth="1"/>
    <col min="11012" max="11012" width="10.7109375" customWidth="1"/>
    <col min="11013" max="11013" width="25.140625" customWidth="1"/>
    <col min="11015" max="11015" width="16" customWidth="1"/>
    <col min="11265" max="11265" width="8.7109375" customWidth="1"/>
    <col min="11266" max="11266" width="21.42578125" customWidth="1"/>
    <col min="11267" max="11267" width="25.85546875" customWidth="1"/>
    <col min="11268" max="11268" width="10.7109375" customWidth="1"/>
    <col min="11269" max="11269" width="25.140625" customWidth="1"/>
    <col min="11271" max="11271" width="16" customWidth="1"/>
    <col min="11521" max="11521" width="8.7109375" customWidth="1"/>
    <col min="11522" max="11522" width="21.42578125" customWidth="1"/>
    <col min="11523" max="11523" width="25.85546875" customWidth="1"/>
    <col min="11524" max="11524" width="10.7109375" customWidth="1"/>
    <col min="11525" max="11525" width="25.140625" customWidth="1"/>
    <col min="11527" max="11527" width="16" customWidth="1"/>
    <col min="11777" max="11777" width="8.7109375" customWidth="1"/>
    <col min="11778" max="11778" width="21.42578125" customWidth="1"/>
    <col min="11779" max="11779" width="25.85546875" customWidth="1"/>
    <col min="11780" max="11780" width="10.7109375" customWidth="1"/>
    <col min="11781" max="11781" width="25.140625" customWidth="1"/>
    <col min="11783" max="11783" width="16" customWidth="1"/>
    <col min="12033" max="12033" width="8.7109375" customWidth="1"/>
    <col min="12034" max="12034" width="21.42578125" customWidth="1"/>
    <col min="12035" max="12035" width="25.85546875" customWidth="1"/>
    <col min="12036" max="12036" width="10.7109375" customWidth="1"/>
    <col min="12037" max="12037" width="25.140625" customWidth="1"/>
    <col min="12039" max="12039" width="16" customWidth="1"/>
    <col min="12289" max="12289" width="8.7109375" customWidth="1"/>
    <col min="12290" max="12290" width="21.42578125" customWidth="1"/>
    <col min="12291" max="12291" width="25.85546875" customWidth="1"/>
    <col min="12292" max="12292" width="10.7109375" customWidth="1"/>
    <col min="12293" max="12293" width="25.140625" customWidth="1"/>
    <col min="12295" max="12295" width="16" customWidth="1"/>
    <col min="12545" max="12545" width="8.7109375" customWidth="1"/>
    <col min="12546" max="12546" width="21.42578125" customWidth="1"/>
    <col min="12547" max="12547" width="25.85546875" customWidth="1"/>
    <col min="12548" max="12548" width="10.7109375" customWidth="1"/>
    <col min="12549" max="12549" width="25.140625" customWidth="1"/>
    <col min="12551" max="12551" width="16" customWidth="1"/>
    <col min="12801" max="12801" width="8.7109375" customWidth="1"/>
    <col min="12802" max="12802" width="21.42578125" customWidth="1"/>
    <col min="12803" max="12803" width="25.85546875" customWidth="1"/>
    <col min="12804" max="12804" width="10.7109375" customWidth="1"/>
    <col min="12805" max="12805" width="25.140625" customWidth="1"/>
    <col min="12807" max="12807" width="16" customWidth="1"/>
    <col min="13057" max="13057" width="8.7109375" customWidth="1"/>
    <col min="13058" max="13058" width="21.42578125" customWidth="1"/>
    <col min="13059" max="13059" width="25.85546875" customWidth="1"/>
    <col min="13060" max="13060" width="10.7109375" customWidth="1"/>
    <col min="13061" max="13061" width="25.140625" customWidth="1"/>
    <col min="13063" max="13063" width="16" customWidth="1"/>
    <col min="13313" max="13313" width="8.7109375" customWidth="1"/>
    <col min="13314" max="13314" width="21.42578125" customWidth="1"/>
    <col min="13315" max="13315" width="25.85546875" customWidth="1"/>
    <col min="13316" max="13316" width="10.7109375" customWidth="1"/>
    <col min="13317" max="13317" width="25.140625" customWidth="1"/>
    <col min="13319" max="13319" width="16" customWidth="1"/>
    <col min="13569" max="13569" width="8.7109375" customWidth="1"/>
    <col min="13570" max="13570" width="21.42578125" customWidth="1"/>
    <col min="13571" max="13571" width="25.85546875" customWidth="1"/>
    <col min="13572" max="13572" width="10.7109375" customWidth="1"/>
    <col min="13573" max="13573" width="25.140625" customWidth="1"/>
    <col min="13575" max="13575" width="16" customWidth="1"/>
    <col min="13825" max="13825" width="8.7109375" customWidth="1"/>
    <col min="13826" max="13826" width="21.42578125" customWidth="1"/>
    <col min="13827" max="13827" width="25.85546875" customWidth="1"/>
    <col min="13828" max="13828" width="10.7109375" customWidth="1"/>
    <col min="13829" max="13829" width="25.140625" customWidth="1"/>
    <col min="13831" max="13831" width="16" customWidth="1"/>
    <col min="14081" max="14081" width="8.7109375" customWidth="1"/>
    <col min="14082" max="14082" width="21.42578125" customWidth="1"/>
    <col min="14083" max="14083" width="25.85546875" customWidth="1"/>
    <col min="14084" max="14084" width="10.7109375" customWidth="1"/>
    <col min="14085" max="14085" width="25.140625" customWidth="1"/>
    <col min="14087" max="14087" width="16" customWidth="1"/>
    <col min="14337" max="14337" width="8.7109375" customWidth="1"/>
    <col min="14338" max="14338" width="21.42578125" customWidth="1"/>
    <col min="14339" max="14339" width="25.85546875" customWidth="1"/>
    <col min="14340" max="14340" width="10.7109375" customWidth="1"/>
    <col min="14341" max="14341" width="25.140625" customWidth="1"/>
    <col min="14343" max="14343" width="16" customWidth="1"/>
    <col min="14593" max="14593" width="8.7109375" customWidth="1"/>
    <col min="14594" max="14594" width="21.42578125" customWidth="1"/>
    <col min="14595" max="14595" width="25.85546875" customWidth="1"/>
    <col min="14596" max="14596" width="10.7109375" customWidth="1"/>
    <col min="14597" max="14597" width="25.140625" customWidth="1"/>
    <col min="14599" max="14599" width="16" customWidth="1"/>
    <col min="14849" max="14849" width="8.7109375" customWidth="1"/>
    <col min="14850" max="14850" width="21.42578125" customWidth="1"/>
    <col min="14851" max="14851" width="25.85546875" customWidth="1"/>
    <col min="14852" max="14852" width="10.7109375" customWidth="1"/>
    <col min="14853" max="14853" width="25.140625" customWidth="1"/>
    <col min="14855" max="14855" width="16" customWidth="1"/>
    <col min="15105" max="15105" width="8.7109375" customWidth="1"/>
    <col min="15106" max="15106" width="21.42578125" customWidth="1"/>
    <col min="15107" max="15107" width="25.85546875" customWidth="1"/>
    <col min="15108" max="15108" width="10.7109375" customWidth="1"/>
    <col min="15109" max="15109" width="25.140625" customWidth="1"/>
    <col min="15111" max="15111" width="16" customWidth="1"/>
    <col min="15361" max="15361" width="8.7109375" customWidth="1"/>
    <col min="15362" max="15362" width="21.42578125" customWidth="1"/>
    <col min="15363" max="15363" width="25.85546875" customWidth="1"/>
    <col min="15364" max="15364" width="10.7109375" customWidth="1"/>
    <col min="15365" max="15365" width="25.140625" customWidth="1"/>
    <col min="15367" max="15367" width="16" customWidth="1"/>
    <col min="15617" max="15617" width="8.7109375" customWidth="1"/>
    <col min="15618" max="15618" width="21.42578125" customWidth="1"/>
    <col min="15619" max="15619" width="25.85546875" customWidth="1"/>
    <col min="15620" max="15620" width="10.7109375" customWidth="1"/>
    <col min="15621" max="15621" width="25.140625" customWidth="1"/>
    <col min="15623" max="15623" width="16" customWidth="1"/>
    <col min="15873" max="15873" width="8.7109375" customWidth="1"/>
    <col min="15874" max="15874" width="21.42578125" customWidth="1"/>
    <col min="15875" max="15875" width="25.85546875" customWidth="1"/>
    <col min="15876" max="15876" width="10.7109375" customWidth="1"/>
    <col min="15877" max="15877" width="25.140625" customWidth="1"/>
    <col min="15879" max="15879" width="16" customWidth="1"/>
    <col min="16129" max="16129" width="8.7109375" customWidth="1"/>
    <col min="16130" max="16130" width="21.42578125" customWidth="1"/>
    <col min="16131" max="16131" width="25.85546875" customWidth="1"/>
    <col min="16132" max="16132" width="10.7109375" customWidth="1"/>
    <col min="16133" max="16133" width="25.140625" customWidth="1"/>
    <col min="16135" max="16135" width="16" customWidth="1"/>
  </cols>
  <sheetData>
    <row r="1" spans="1:10" ht="12.75" customHeight="1">
      <c r="A1" s="53" t="s">
        <v>37</v>
      </c>
      <c r="B1" s="54" t="s">
        <v>38</v>
      </c>
      <c r="C1" s="54"/>
      <c r="D1" s="54"/>
      <c r="E1" s="54"/>
      <c r="F1" s="54"/>
    </row>
    <row r="2" spans="1:10">
      <c r="A2" s="53"/>
      <c r="B2" s="54"/>
      <c r="C2" s="54"/>
      <c r="D2" s="54"/>
      <c r="E2" s="54"/>
      <c r="F2" s="54"/>
    </row>
    <row r="3" spans="1:10">
      <c r="A3" s="4" t="s">
        <v>39</v>
      </c>
      <c r="B3" s="5">
        <v>43187</v>
      </c>
      <c r="C3" s="6"/>
      <c r="D3" s="6"/>
      <c r="E3" s="6"/>
      <c r="F3" s="6"/>
    </row>
    <row r="4" spans="1:10">
      <c r="A4" t="s">
        <v>40</v>
      </c>
      <c r="B4" s="7" t="s">
        <v>41</v>
      </c>
      <c r="C4" t="s">
        <v>42</v>
      </c>
    </row>
    <row r="6" spans="1:10" ht="15.75" thickBot="1">
      <c r="A6" s="3" t="s">
        <v>43</v>
      </c>
      <c r="B6" s="3" t="s">
        <v>44</v>
      </c>
      <c r="C6" s="3" t="s">
        <v>45</v>
      </c>
      <c r="D6" s="3" t="s">
        <v>46</v>
      </c>
      <c r="E6" s="3" t="s">
        <v>47</v>
      </c>
      <c r="F6" s="3"/>
      <c r="G6" s="3" t="s">
        <v>48</v>
      </c>
      <c r="H6" s="3" t="s">
        <v>49</v>
      </c>
      <c r="I6" s="3" t="s">
        <v>50</v>
      </c>
      <c r="J6" s="3"/>
    </row>
    <row r="7" spans="1:10" ht="16.5" thickTop="1">
      <c r="A7" s="8"/>
      <c r="B7" s="9"/>
      <c r="C7" s="9"/>
      <c r="D7" s="9"/>
      <c r="E7" s="9"/>
      <c r="F7" s="9"/>
      <c r="G7" s="9"/>
      <c r="H7" s="9"/>
      <c r="I7" s="9"/>
      <c r="J7" s="9"/>
    </row>
    <row r="8" spans="1:10" ht="15.75">
      <c r="A8" s="10" t="s">
        <v>51</v>
      </c>
      <c r="H8" s="11"/>
      <c r="I8" s="11"/>
      <c r="J8" s="11"/>
    </row>
    <row r="9" spans="1:10" ht="15.75">
      <c r="A9" s="10"/>
      <c r="H9" s="11"/>
      <c r="I9" s="12"/>
      <c r="J9" s="11"/>
    </row>
    <row r="10" spans="1:10" ht="15.75">
      <c r="A10" s="10" t="s">
        <v>52</v>
      </c>
    </row>
    <row r="11" spans="1:10" ht="15.75">
      <c r="A11" s="10"/>
    </row>
    <row r="12" spans="1:10">
      <c r="C12" s="13" t="s">
        <v>53</v>
      </c>
    </row>
    <row r="13" spans="1:10">
      <c r="C13" s="13" t="s">
        <v>54</v>
      </c>
    </row>
    <row r="14" spans="1:10">
      <c r="A14" s="14">
        <v>1</v>
      </c>
      <c r="B14" s="15" t="s">
        <v>2</v>
      </c>
      <c r="C14" s="13"/>
      <c r="D14" s="16">
        <v>1</v>
      </c>
      <c r="E14" s="13" t="s">
        <v>3</v>
      </c>
      <c r="F14" s="3" t="s">
        <v>55</v>
      </c>
      <c r="G14">
        <v>0</v>
      </c>
      <c r="H14">
        <f>D14*G14</f>
        <v>0</v>
      </c>
      <c r="I14" s="3"/>
    </row>
    <row r="15" spans="1:10">
      <c r="F15" s="15" t="s">
        <v>56</v>
      </c>
      <c r="G15">
        <v>0</v>
      </c>
      <c r="I15" s="17">
        <f>D14*G15</f>
        <v>0</v>
      </c>
    </row>
    <row r="17" spans="1:9">
      <c r="C17" s="13" t="s">
        <v>57</v>
      </c>
    </row>
    <row r="18" spans="1:9">
      <c r="A18" s="14">
        <v>2</v>
      </c>
      <c r="B18" s="15" t="s">
        <v>58</v>
      </c>
      <c r="C18" s="13"/>
      <c r="D18" s="18">
        <v>3</v>
      </c>
      <c r="E18" s="13" t="s">
        <v>11</v>
      </c>
      <c r="F18" s="3" t="s">
        <v>55</v>
      </c>
      <c r="G18">
        <v>0</v>
      </c>
      <c r="H18">
        <f>D18*G18</f>
        <v>0</v>
      </c>
      <c r="I18" s="3"/>
    </row>
    <row r="19" spans="1:9">
      <c r="A19" s="13"/>
      <c r="B19" s="15"/>
      <c r="C19" s="13"/>
      <c r="D19" s="18"/>
      <c r="E19" s="13"/>
      <c r="F19" s="3" t="s">
        <v>56</v>
      </c>
      <c r="G19">
        <v>0</v>
      </c>
      <c r="I19" s="17">
        <f>D18*G19</f>
        <v>0</v>
      </c>
    </row>
    <row r="20" spans="1:9">
      <c r="A20" s="13"/>
      <c r="B20" s="15"/>
      <c r="C20" s="13"/>
      <c r="D20" s="18"/>
      <c r="E20" s="13"/>
      <c r="F20" s="3"/>
      <c r="I20" s="18"/>
    </row>
    <row r="21" spans="1:9">
      <c r="C21" s="13" t="s">
        <v>59</v>
      </c>
    </row>
    <row r="22" spans="1:9">
      <c r="C22" s="13" t="s">
        <v>60</v>
      </c>
    </row>
    <row r="23" spans="1:9">
      <c r="A23" s="14">
        <v>3</v>
      </c>
      <c r="B23" s="15" t="s">
        <v>7</v>
      </c>
      <c r="C23" s="13"/>
      <c r="D23" s="16">
        <v>5.5</v>
      </c>
      <c r="E23" s="13" t="s">
        <v>3</v>
      </c>
      <c r="F23" s="15" t="s">
        <v>55</v>
      </c>
      <c r="G23" s="19">
        <v>0</v>
      </c>
      <c r="H23">
        <f>D23*G23</f>
        <v>0</v>
      </c>
      <c r="I23" s="3"/>
    </row>
    <row r="24" spans="1:9">
      <c r="A24" s="13"/>
      <c r="B24" s="15"/>
      <c r="C24" s="13"/>
      <c r="D24" s="18"/>
      <c r="E24" s="13"/>
      <c r="F24" s="15" t="s">
        <v>56</v>
      </c>
      <c r="G24" s="19">
        <v>0</v>
      </c>
      <c r="I24" s="17">
        <f>D23*G24</f>
        <v>0</v>
      </c>
    </row>
    <row r="25" spans="1:9">
      <c r="A25" s="13"/>
      <c r="B25" s="15"/>
      <c r="C25" s="13"/>
      <c r="D25" s="18"/>
      <c r="E25" s="13"/>
      <c r="F25" s="15"/>
      <c r="G25" s="19"/>
      <c r="H25" s="18"/>
    </row>
    <row r="26" spans="1:9">
      <c r="C26" s="13" t="s">
        <v>61</v>
      </c>
    </row>
    <row r="27" spans="1:9">
      <c r="C27" s="13" t="s">
        <v>62</v>
      </c>
    </row>
    <row r="28" spans="1:9">
      <c r="A28" s="14">
        <v>4</v>
      </c>
      <c r="B28" s="15" t="s">
        <v>63</v>
      </c>
      <c r="C28" s="13"/>
      <c r="D28" s="16">
        <v>5.5</v>
      </c>
      <c r="E28" s="13" t="s">
        <v>3</v>
      </c>
      <c r="F28" s="3" t="s">
        <v>55</v>
      </c>
      <c r="G28">
        <v>0</v>
      </c>
      <c r="H28">
        <f>D28*G28</f>
        <v>0</v>
      </c>
      <c r="I28" s="3"/>
    </row>
    <row r="29" spans="1:9">
      <c r="F29" s="15" t="s">
        <v>56</v>
      </c>
      <c r="G29">
        <v>0</v>
      </c>
      <c r="I29" s="17">
        <f>D28*G29</f>
        <v>0</v>
      </c>
    </row>
    <row r="30" spans="1:9">
      <c r="F30" s="15"/>
      <c r="I30" s="18"/>
    </row>
    <row r="31" spans="1:9">
      <c r="C31" s="13" t="s">
        <v>64</v>
      </c>
    </row>
    <row r="32" spans="1:9">
      <c r="C32" s="13" t="s">
        <v>65</v>
      </c>
    </row>
    <row r="33" spans="1:10">
      <c r="A33" s="14">
        <v>5</v>
      </c>
      <c r="B33" s="15" t="s">
        <v>66</v>
      </c>
      <c r="C33" s="13"/>
      <c r="D33" s="16">
        <v>1</v>
      </c>
      <c r="E33" s="13" t="s">
        <v>3</v>
      </c>
      <c r="F33" s="3" t="s">
        <v>55</v>
      </c>
      <c r="G33">
        <v>0</v>
      </c>
      <c r="H33">
        <f>D33*G33</f>
        <v>0</v>
      </c>
      <c r="I33" s="3"/>
    </row>
    <row r="34" spans="1:10">
      <c r="A34" s="13"/>
      <c r="B34" s="15"/>
      <c r="C34" s="13"/>
      <c r="D34" s="18"/>
      <c r="E34" s="13"/>
      <c r="F34" s="3" t="s">
        <v>56</v>
      </c>
      <c r="G34">
        <v>0</v>
      </c>
      <c r="I34" s="17">
        <f>D33*G34</f>
        <v>0</v>
      </c>
    </row>
    <row r="35" spans="1:10">
      <c r="A35" s="13"/>
      <c r="B35" s="15"/>
      <c r="C35" s="13"/>
      <c r="D35" s="18"/>
      <c r="E35" s="13"/>
      <c r="F35" s="3"/>
      <c r="I35" s="18"/>
    </row>
    <row r="36" spans="1:10">
      <c r="C36" s="13" t="s">
        <v>67</v>
      </c>
      <c r="F36" s="3"/>
      <c r="I36" s="3"/>
    </row>
    <row r="37" spans="1:10">
      <c r="A37" s="14">
        <v>6</v>
      </c>
      <c r="B37" s="15" t="s">
        <v>68</v>
      </c>
      <c r="C37" s="13" t="s">
        <v>69</v>
      </c>
      <c r="D37" s="18">
        <v>23</v>
      </c>
      <c r="E37" s="13" t="s">
        <v>11</v>
      </c>
      <c r="F37" s="3" t="s">
        <v>55</v>
      </c>
      <c r="G37">
        <v>0</v>
      </c>
      <c r="H37">
        <f>D37*G37</f>
        <v>0</v>
      </c>
      <c r="I37" s="3"/>
    </row>
    <row r="38" spans="1:10" ht="15.75" thickBot="1">
      <c r="A38" s="13"/>
      <c r="B38" s="15"/>
      <c r="C38" s="13"/>
      <c r="D38" s="18"/>
      <c r="E38" s="13"/>
      <c r="F38" s="3" t="s">
        <v>56</v>
      </c>
      <c r="G38">
        <v>0</v>
      </c>
      <c r="I38" s="17">
        <f>D37*G38</f>
        <v>0</v>
      </c>
    </row>
    <row r="39" spans="1:10" ht="15.75">
      <c r="A39" s="10"/>
      <c r="H39" s="20">
        <f>SUM(H14:H38)</f>
        <v>0</v>
      </c>
      <c r="I39" s="21">
        <f>SUM(I15:I38)</f>
        <v>0</v>
      </c>
      <c r="J39" s="20"/>
    </row>
    <row r="40" spans="1:10" ht="15.75">
      <c r="A40" s="10"/>
      <c r="H40" s="11"/>
      <c r="I40" s="12"/>
      <c r="J40" s="11"/>
    </row>
    <row r="41" spans="1:10" ht="15.75">
      <c r="A41" s="10" t="s">
        <v>70</v>
      </c>
    </row>
    <row r="43" spans="1:10" ht="15.75">
      <c r="A43" s="10" t="s">
        <v>71</v>
      </c>
    </row>
    <row r="44" spans="1:10" ht="15.75">
      <c r="A44" s="10"/>
    </row>
    <row r="45" spans="1:10">
      <c r="C45" s="13" t="s">
        <v>72</v>
      </c>
    </row>
    <row r="46" spans="1:10">
      <c r="A46" s="14">
        <v>1</v>
      </c>
      <c r="B46" s="15" t="s">
        <v>73</v>
      </c>
      <c r="C46" s="13" t="s">
        <v>74</v>
      </c>
      <c r="D46" s="18">
        <v>8</v>
      </c>
      <c r="E46" s="13" t="s">
        <v>3</v>
      </c>
      <c r="F46" s="3" t="s">
        <v>55</v>
      </c>
      <c r="G46">
        <v>0</v>
      </c>
      <c r="H46">
        <f>D46*G46</f>
        <v>0</v>
      </c>
      <c r="I46" s="3"/>
    </row>
    <row r="47" spans="1:10">
      <c r="F47" s="3" t="s">
        <v>56</v>
      </c>
      <c r="G47">
        <v>0</v>
      </c>
      <c r="I47" s="17">
        <f>D46*G47</f>
        <v>0</v>
      </c>
    </row>
    <row r="48" spans="1:10">
      <c r="F48" s="3"/>
      <c r="I48" s="18"/>
    </row>
    <row r="49" spans="1:9">
      <c r="C49" s="13" t="s">
        <v>75</v>
      </c>
    </row>
    <row r="50" spans="1:9">
      <c r="A50" s="14">
        <v>2</v>
      </c>
      <c r="B50" s="15" t="s">
        <v>76</v>
      </c>
      <c r="C50" s="13" t="s">
        <v>77</v>
      </c>
      <c r="D50" s="18">
        <v>5</v>
      </c>
      <c r="E50" s="13" t="s">
        <v>3</v>
      </c>
      <c r="F50" s="3" t="s">
        <v>55</v>
      </c>
      <c r="G50">
        <v>0</v>
      </c>
      <c r="H50">
        <f>D50*G50</f>
        <v>0</v>
      </c>
      <c r="I50" s="3"/>
    </row>
    <row r="51" spans="1:9">
      <c r="F51" s="3" t="s">
        <v>56</v>
      </c>
      <c r="G51">
        <v>0</v>
      </c>
      <c r="I51" s="17">
        <f>D50*G51</f>
        <v>0</v>
      </c>
    </row>
    <row r="52" spans="1:9">
      <c r="F52" s="3"/>
      <c r="I52" s="18"/>
    </row>
    <row r="53" spans="1:9">
      <c r="F53" s="3"/>
      <c r="I53" s="18"/>
    </row>
    <row r="54" spans="1:9">
      <c r="C54" s="13" t="s">
        <v>78</v>
      </c>
    </row>
    <row r="55" spans="1:9">
      <c r="C55" s="13" t="s">
        <v>13</v>
      </c>
    </row>
    <row r="56" spans="1:9">
      <c r="A56" s="14">
        <v>3</v>
      </c>
      <c r="B56" s="15" t="s">
        <v>79</v>
      </c>
      <c r="C56" s="13" t="s">
        <v>14</v>
      </c>
      <c r="D56" s="18">
        <v>3</v>
      </c>
      <c r="E56" s="13" t="s">
        <v>3</v>
      </c>
      <c r="F56" s="3" t="s">
        <v>55</v>
      </c>
      <c r="G56">
        <v>0</v>
      </c>
      <c r="H56">
        <f>D56*G56</f>
        <v>0</v>
      </c>
      <c r="I56" s="3"/>
    </row>
    <row r="57" spans="1:9">
      <c r="A57" s="13"/>
      <c r="B57" s="15"/>
      <c r="C57" s="13"/>
      <c r="D57" s="18"/>
      <c r="E57" s="13"/>
      <c r="F57" s="3" t="s">
        <v>56</v>
      </c>
      <c r="G57">
        <v>0</v>
      </c>
      <c r="I57" s="17">
        <f>D56*G57</f>
        <v>0</v>
      </c>
    </row>
    <row r="58" spans="1:9">
      <c r="A58" s="13"/>
      <c r="B58" s="15"/>
      <c r="C58" s="13"/>
      <c r="D58" s="18"/>
      <c r="E58" s="13"/>
    </row>
    <row r="59" spans="1:9">
      <c r="C59" s="13" t="s">
        <v>80</v>
      </c>
    </row>
    <row r="60" spans="1:9">
      <c r="A60" s="14">
        <v>4</v>
      </c>
      <c r="B60" s="15" t="s">
        <v>81</v>
      </c>
      <c r="C60" s="13" t="s">
        <v>82</v>
      </c>
      <c r="D60" s="18">
        <v>30</v>
      </c>
      <c r="E60" s="13" t="s">
        <v>9</v>
      </c>
      <c r="F60" s="3" t="s">
        <v>55</v>
      </c>
      <c r="G60">
        <v>0</v>
      </c>
      <c r="H60">
        <f>D60*G60</f>
        <v>0</v>
      </c>
      <c r="I60" s="3"/>
    </row>
    <row r="61" spans="1:9">
      <c r="F61" s="15" t="s">
        <v>56</v>
      </c>
      <c r="G61">
        <v>0</v>
      </c>
      <c r="I61" s="17">
        <f>D60*G61</f>
        <v>0</v>
      </c>
    </row>
    <row r="63" spans="1:9">
      <c r="C63" s="13" t="s">
        <v>83</v>
      </c>
    </row>
    <row r="64" spans="1:9">
      <c r="A64" s="14">
        <v>5</v>
      </c>
      <c r="B64" s="15" t="s">
        <v>84</v>
      </c>
      <c r="C64" s="13" t="s">
        <v>85</v>
      </c>
      <c r="D64" s="18">
        <v>9</v>
      </c>
      <c r="E64" s="13" t="s">
        <v>3</v>
      </c>
      <c r="F64" s="3" t="s">
        <v>55</v>
      </c>
      <c r="G64">
        <v>0</v>
      </c>
      <c r="H64">
        <f>D64*G64</f>
        <v>0</v>
      </c>
      <c r="I64" s="3"/>
    </row>
    <row r="65" spans="1:10">
      <c r="F65" s="15" t="s">
        <v>56</v>
      </c>
      <c r="G65">
        <v>0</v>
      </c>
      <c r="I65" s="17">
        <f>D64*G65</f>
        <v>0</v>
      </c>
    </row>
    <row r="66" spans="1:10" ht="15.75" thickBot="1"/>
    <row r="67" spans="1:10" ht="15.75">
      <c r="A67" s="10"/>
      <c r="H67" s="20">
        <f>SUM(H41:H66)</f>
        <v>0</v>
      </c>
      <c r="I67" s="21">
        <f>SUM(I41:I66)</f>
        <v>0</v>
      </c>
      <c r="J67" s="20"/>
    </row>
    <row r="69" spans="1:10" ht="15.75">
      <c r="A69" s="10" t="s">
        <v>86</v>
      </c>
    </row>
    <row r="70" spans="1:10" ht="15.75">
      <c r="A70" s="10"/>
    </row>
    <row r="71" spans="1:10">
      <c r="C71" s="13" t="s">
        <v>87</v>
      </c>
      <c r="G71" s="22"/>
      <c r="H71" s="22"/>
      <c r="I71" s="23"/>
    </row>
    <row r="72" spans="1:10">
      <c r="C72" s="13" t="s">
        <v>88</v>
      </c>
      <c r="G72" s="22"/>
      <c r="H72" s="22"/>
      <c r="I72" s="23"/>
    </row>
    <row r="73" spans="1:10">
      <c r="A73" s="14">
        <v>1</v>
      </c>
      <c r="B73" s="15" t="s">
        <v>89</v>
      </c>
      <c r="C73" s="13" t="s">
        <v>90</v>
      </c>
      <c r="D73" s="18">
        <v>5</v>
      </c>
      <c r="E73" s="13" t="s">
        <v>3</v>
      </c>
      <c r="F73" s="3" t="s">
        <v>55</v>
      </c>
      <c r="G73" s="22">
        <v>0</v>
      </c>
      <c r="H73" s="22">
        <f>D73*G73</f>
        <v>0</v>
      </c>
      <c r="I73" s="24"/>
    </row>
    <row r="74" spans="1:10" ht="15.75">
      <c r="A74" s="10"/>
      <c r="F74" s="3" t="s">
        <v>56</v>
      </c>
      <c r="G74" s="22">
        <v>0</v>
      </c>
      <c r="H74" s="22"/>
      <c r="I74" s="25">
        <f>D73*G74</f>
        <v>0</v>
      </c>
    </row>
    <row r="75" spans="1:10">
      <c r="F75" s="15"/>
      <c r="I75" s="18"/>
    </row>
    <row r="76" spans="1:10">
      <c r="C76" s="13" t="s">
        <v>91</v>
      </c>
    </row>
    <row r="77" spans="1:10">
      <c r="C77" s="13" t="s">
        <v>92</v>
      </c>
    </row>
    <row r="78" spans="1:10">
      <c r="A78" s="14">
        <v>2</v>
      </c>
      <c r="B78" s="15" t="s">
        <v>81</v>
      </c>
      <c r="C78" s="13"/>
      <c r="D78" s="18">
        <v>30</v>
      </c>
      <c r="E78" s="13" t="s">
        <v>9</v>
      </c>
      <c r="F78" s="3" t="s">
        <v>55</v>
      </c>
      <c r="G78">
        <v>0</v>
      </c>
      <c r="H78">
        <f>D78*G78</f>
        <v>0</v>
      </c>
      <c r="I78" s="3"/>
    </row>
    <row r="79" spans="1:10">
      <c r="A79" s="13"/>
      <c r="B79" s="15"/>
      <c r="C79" s="13"/>
      <c r="D79" s="18"/>
      <c r="E79" s="13"/>
      <c r="F79" s="3" t="s">
        <v>56</v>
      </c>
      <c r="G79">
        <v>0</v>
      </c>
      <c r="I79" s="17">
        <f>D78*G79</f>
        <v>0</v>
      </c>
    </row>
    <row r="80" spans="1:10">
      <c r="A80" s="13"/>
      <c r="B80" s="15"/>
      <c r="C80" s="13"/>
      <c r="D80" s="18"/>
      <c r="E80" s="13"/>
    </row>
    <row r="81" spans="1:10">
      <c r="C81" s="13" t="s">
        <v>93</v>
      </c>
    </row>
    <row r="82" spans="1:10">
      <c r="A82" s="14">
        <v>3</v>
      </c>
      <c r="B82" s="15" t="s">
        <v>94</v>
      </c>
      <c r="C82" s="13" t="s">
        <v>15</v>
      </c>
      <c r="D82" s="18">
        <v>5</v>
      </c>
      <c r="E82" s="13" t="s">
        <v>3</v>
      </c>
      <c r="F82" s="3" t="s">
        <v>55</v>
      </c>
      <c r="G82">
        <v>0</v>
      </c>
      <c r="H82">
        <f>D82*G82</f>
        <v>0</v>
      </c>
      <c r="I82" s="3"/>
    </row>
    <row r="83" spans="1:10">
      <c r="F83" s="15" t="s">
        <v>56</v>
      </c>
      <c r="G83">
        <v>0</v>
      </c>
      <c r="I83" s="17">
        <f>D82*G83</f>
        <v>0</v>
      </c>
    </row>
    <row r="84" spans="1:10">
      <c r="F84" s="15"/>
      <c r="I84" s="18"/>
    </row>
    <row r="85" spans="1:10">
      <c r="C85" s="13" t="s">
        <v>95</v>
      </c>
      <c r="I85" s="22"/>
    </row>
    <row r="86" spans="1:10">
      <c r="C86" s="26" t="s">
        <v>96</v>
      </c>
      <c r="D86" s="26"/>
      <c r="I86" s="22"/>
    </row>
    <row r="87" spans="1:10">
      <c r="A87" s="14">
        <v>4</v>
      </c>
      <c r="B87" s="15" t="s">
        <v>97</v>
      </c>
      <c r="C87" s="13" t="s">
        <v>98</v>
      </c>
      <c r="D87" s="16">
        <v>4.5</v>
      </c>
      <c r="E87" s="13" t="s">
        <v>3</v>
      </c>
      <c r="F87" s="15" t="s">
        <v>55</v>
      </c>
      <c r="G87">
        <v>0</v>
      </c>
      <c r="H87" s="17">
        <f>D87*G87</f>
        <v>0</v>
      </c>
      <c r="I87" s="22"/>
    </row>
    <row r="88" spans="1:10">
      <c r="A88" s="13"/>
      <c r="B88" s="15"/>
      <c r="C88" s="13"/>
      <c r="D88" s="18"/>
      <c r="E88" s="13"/>
      <c r="F88" s="15" t="s">
        <v>56</v>
      </c>
      <c r="G88">
        <v>0</v>
      </c>
      <c r="H88" s="18"/>
      <c r="I88" s="22">
        <f>D87*G88</f>
        <v>0</v>
      </c>
    </row>
    <row r="89" spans="1:10" ht="15.75" thickBot="1"/>
    <row r="90" spans="1:10" ht="15.75">
      <c r="A90" s="10"/>
      <c r="H90" s="27">
        <f>SUM(H73:H89)</f>
        <v>0</v>
      </c>
      <c r="I90" s="21">
        <f>SUM(I73:I89)</f>
        <v>0</v>
      </c>
      <c r="J90" s="20"/>
    </row>
    <row r="91" spans="1:10" ht="15.75">
      <c r="A91" s="10" t="s">
        <v>99</v>
      </c>
    </row>
    <row r="92" spans="1:10">
      <c r="F92" s="15"/>
      <c r="I92" s="18"/>
    </row>
    <row r="93" spans="1:10" ht="15.75">
      <c r="A93" s="10" t="s">
        <v>100</v>
      </c>
    </row>
    <row r="94" spans="1:10" ht="15.75">
      <c r="A94" s="10"/>
    </row>
    <row r="95" spans="1:10">
      <c r="C95" s="13" t="s">
        <v>101</v>
      </c>
      <c r="G95" s="22"/>
      <c r="H95" s="22"/>
      <c r="I95" s="23"/>
    </row>
    <row r="96" spans="1:10">
      <c r="C96" s="13" t="s">
        <v>102</v>
      </c>
      <c r="G96" s="22"/>
      <c r="H96" s="22"/>
      <c r="I96" s="23"/>
    </row>
    <row r="97" spans="1:9">
      <c r="C97" s="13" t="s">
        <v>103</v>
      </c>
      <c r="G97" s="22"/>
      <c r="H97" s="22"/>
      <c r="I97" s="23"/>
    </row>
    <row r="98" spans="1:9">
      <c r="C98" s="13" t="s">
        <v>104</v>
      </c>
      <c r="G98" s="22"/>
      <c r="H98" s="22"/>
      <c r="I98" s="23"/>
    </row>
    <row r="99" spans="1:9">
      <c r="A99" s="14">
        <v>1</v>
      </c>
      <c r="B99" s="15" t="s">
        <v>105</v>
      </c>
      <c r="C99" s="13" t="s">
        <v>106</v>
      </c>
      <c r="D99" s="18">
        <v>6</v>
      </c>
      <c r="E99" s="13" t="s">
        <v>11</v>
      </c>
      <c r="F99" s="3" t="s">
        <v>55</v>
      </c>
      <c r="G99" s="22">
        <v>0</v>
      </c>
      <c r="H99" s="22">
        <f>D99*G99</f>
        <v>0</v>
      </c>
      <c r="I99" s="24"/>
    </row>
    <row r="100" spans="1:9">
      <c r="F100" s="15" t="s">
        <v>56</v>
      </c>
      <c r="G100" s="22">
        <v>0</v>
      </c>
      <c r="H100" s="22"/>
      <c r="I100" s="25">
        <f>D99*G100</f>
        <v>0</v>
      </c>
    </row>
    <row r="101" spans="1:9">
      <c r="A101" s="13"/>
      <c r="B101" s="15"/>
      <c r="C101" s="13"/>
      <c r="D101" s="18"/>
      <c r="E101" s="13"/>
    </row>
    <row r="102" spans="1:9">
      <c r="C102" s="13" t="s">
        <v>107</v>
      </c>
    </row>
    <row r="103" spans="1:9">
      <c r="C103" s="13" t="s">
        <v>108</v>
      </c>
    </row>
    <row r="104" spans="1:9">
      <c r="C104" s="13" t="s">
        <v>109</v>
      </c>
    </row>
    <row r="105" spans="1:9">
      <c r="A105" s="14">
        <v>2</v>
      </c>
      <c r="B105" s="15" t="s">
        <v>110</v>
      </c>
      <c r="C105" s="13"/>
      <c r="D105" s="18">
        <v>13</v>
      </c>
      <c r="E105" s="13" t="s">
        <v>11</v>
      </c>
      <c r="F105" s="3" t="s">
        <v>55</v>
      </c>
      <c r="G105">
        <v>0</v>
      </c>
      <c r="H105">
        <f>D105*G105</f>
        <v>0</v>
      </c>
      <c r="I105" s="3"/>
    </row>
    <row r="106" spans="1:9">
      <c r="F106" s="15" t="s">
        <v>56</v>
      </c>
      <c r="G106">
        <v>0</v>
      </c>
      <c r="I106" s="17">
        <f>D105*G106</f>
        <v>0</v>
      </c>
    </row>
    <row r="107" spans="1:9">
      <c r="F107" s="15"/>
      <c r="I107" s="18"/>
    </row>
    <row r="108" spans="1:9">
      <c r="F108" s="15"/>
      <c r="I108" s="18"/>
    </row>
    <row r="109" spans="1:9">
      <c r="C109" s="13" t="s">
        <v>111</v>
      </c>
    </row>
    <row r="110" spans="1:9">
      <c r="C110" s="13" t="s">
        <v>112</v>
      </c>
    </row>
    <row r="111" spans="1:9">
      <c r="C111" s="13" t="s">
        <v>113</v>
      </c>
    </row>
    <row r="112" spans="1:9">
      <c r="C112" s="13" t="s">
        <v>114</v>
      </c>
    </row>
    <row r="113" spans="1:9">
      <c r="C113" s="13" t="s">
        <v>115</v>
      </c>
    </row>
    <row r="114" spans="1:9">
      <c r="A114" s="14">
        <v>3</v>
      </c>
      <c r="B114" s="15" t="s">
        <v>116</v>
      </c>
      <c r="C114" s="13" t="s">
        <v>117</v>
      </c>
      <c r="D114" s="18">
        <v>27</v>
      </c>
      <c r="E114" s="13" t="s">
        <v>9</v>
      </c>
      <c r="F114" s="3" t="s">
        <v>55</v>
      </c>
      <c r="G114">
        <v>0</v>
      </c>
      <c r="H114">
        <f>D114*G114</f>
        <v>0</v>
      </c>
      <c r="I114" s="3"/>
    </row>
    <row r="115" spans="1:9">
      <c r="A115" s="13"/>
      <c r="B115" s="15"/>
      <c r="C115" s="13"/>
      <c r="D115" s="18"/>
      <c r="E115" s="13"/>
      <c r="F115" s="3" t="s">
        <v>56</v>
      </c>
      <c r="G115">
        <v>0</v>
      </c>
      <c r="I115" s="17">
        <f>D114*G115</f>
        <v>0</v>
      </c>
    </row>
    <row r="116" spans="1:9">
      <c r="F116" s="15"/>
      <c r="I116" s="18"/>
    </row>
    <row r="117" spans="1:9">
      <c r="C117" s="13" t="s">
        <v>118</v>
      </c>
    </row>
    <row r="118" spans="1:9">
      <c r="C118" s="13" t="s">
        <v>119</v>
      </c>
    </row>
    <row r="119" spans="1:9">
      <c r="C119" s="13" t="s">
        <v>120</v>
      </c>
    </row>
    <row r="120" spans="1:9">
      <c r="A120" s="14">
        <v>4</v>
      </c>
      <c r="B120" s="15" t="s">
        <v>121</v>
      </c>
      <c r="C120" s="13"/>
      <c r="D120" s="16">
        <v>2.1</v>
      </c>
      <c r="E120" s="13" t="s">
        <v>9</v>
      </c>
      <c r="F120" s="3" t="s">
        <v>55</v>
      </c>
      <c r="G120">
        <v>0</v>
      </c>
      <c r="H120">
        <f>D120*G120</f>
        <v>0</v>
      </c>
      <c r="I120" s="3"/>
    </row>
    <row r="121" spans="1:9">
      <c r="F121" s="15" t="s">
        <v>56</v>
      </c>
      <c r="G121">
        <v>0</v>
      </c>
      <c r="I121" s="17">
        <f>D120*G121</f>
        <v>0</v>
      </c>
    </row>
    <row r="122" spans="1:9">
      <c r="F122" s="15"/>
      <c r="I122" s="18"/>
    </row>
    <row r="123" spans="1:9">
      <c r="C123" s="13" t="s">
        <v>122</v>
      </c>
      <c r="I123" s="22"/>
    </row>
    <row r="124" spans="1:9">
      <c r="C124" s="13" t="s">
        <v>119</v>
      </c>
      <c r="I124" s="22"/>
    </row>
    <row r="125" spans="1:9">
      <c r="C125" s="13" t="s">
        <v>123</v>
      </c>
      <c r="I125" s="22"/>
    </row>
    <row r="126" spans="1:9">
      <c r="A126" s="14">
        <v>5</v>
      </c>
      <c r="B126" s="15" t="s">
        <v>121</v>
      </c>
      <c r="C126" s="13" t="s">
        <v>124</v>
      </c>
      <c r="D126" s="28">
        <v>1.4</v>
      </c>
      <c r="E126" s="13" t="s">
        <v>9</v>
      </c>
      <c r="F126" s="3" t="s">
        <v>55</v>
      </c>
      <c r="G126">
        <v>0</v>
      </c>
      <c r="H126">
        <f>D126*G126</f>
        <v>0</v>
      </c>
      <c r="I126" s="22"/>
    </row>
    <row r="127" spans="1:9">
      <c r="A127" s="13"/>
      <c r="B127" s="15"/>
      <c r="C127" s="13"/>
      <c r="D127" s="18"/>
      <c r="E127" s="13"/>
      <c r="F127" s="15" t="s">
        <v>56</v>
      </c>
      <c r="G127">
        <v>0</v>
      </c>
      <c r="H127" s="17"/>
      <c r="I127" s="22">
        <f>D126*G127</f>
        <v>0</v>
      </c>
    </row>
    <row r="128" spans="1:9" ht="15.75" thickBot="1">
      <c r="A128" s="13"/>
      <c r="B128" s="15"/>
      <c r="C128" s="13"/>
      <c r="D128" s="18"/>
      <c r="E128" s="13"/>
    </row>
    <row r="129" spans="1:10" ht="15.75">
      <c r="A129" s="10"/>
      <c r="H129" s="27">
        <f>SUM(H99:H128)</f>
        <v>0</v>
      </c>
      <c r="I129" s="21">
        <f>SUM(I99:I128)</f>
        <v>0</v>
      </c>
      <c r="J129" s="20"/>
    </row>
    <row r="130" spans="1:10" ht="15.75">
      <c r="A130" s="10"/>
      <c r="H130" s="11"/>
      <c r="I130" s="12"/>
      <c r="J130" s="11"/>
    </row>
    <row r="131" spans="1:10" ht="15.75">
      <c r="A131" s="10" t="s">
        <v>125</v>
      </c>
    </row>
    <row r="132" spans="1:10" ht="15.75">
      <c r="A132" s="10"/>
    </row>
    <row r="133" spans="1:10">
      <c r="C133" s="13" t="s">
        <v>126</v>
      </c>
      <c r="G133" s="29"/>
      <c r="H133" s="29"/>
      <c r="I133" s="30"/>
    </row>
    <row r="134" spans="1:10">
      <c r="C134" s="13" t="s">
        <v>127</v>
      </c>
      <c r="G134" s="29"/>
      <c r="H134" s="29"/>
      <c r="I134" s="30"/>
    </row>
    <row r="135" spans="1:10">
      <c r="A135" s="14">
        <v>1</v>
      </c>
      <c r="B135" s="15" t="s">
        <v>128</v>
      </c>
      <c r="C135" s="13"/>
      <c r="D135" s="18">
        <v>2</v>
      </c>
      <c r="E135" s="13" t="s">
        <v>18</v>
      </c>
      <c r="F135" s="15" t="s">
        <v>55</v>
      </c>
      <c r="G135" s="22">
        <v>0</v>
      </c>
      <c r="H135" s="29">
        <f>D135*G135</f>
        <v>0</v>
      </c>
      <c r="I135" s="30"/>
    </row>
    <row r="136" spans="1:10">
      <c r="A136" s="13"/>
      <c r="B136" s="15"/>
      <c r="C136" s="13"/>
      <c r="D136" s="18"/>
      <c r="E136" s="13"/>
      <c r="F136" s="15" t="s">
        <v>56</v>
      </c>
      <c r="G136" s="22">
        <v>0</v>
      </c>
      <c r="H136" s="29"/>
      <c r="I136" s="30">
        <f>D135*G136</f>
        <v>0</v>
      </c>
    </row>
    <row r="137" spans="1:10">
      <c r="A137" s="13"/>
      <c r="B137" s="15"/>
      <c r="C137" s="13"/>
      <c r="D137" s="18"/>
      <c r="E137" s="13"/>
      <c r="F137" s="15"/>
      <c r="G137" s="22"/>
      <c r="H137" s="29"/>
      <c r="I137" s="30"/>
    </row>
    <row r="138" spans="1:10">
      <c r="C138" s="13" t="s">
        <v>129</v>
      </c>
      <c r="G138" s="29"/>
      <c r="H138" s="29"/>
      <c r="I138" s="30"/>
    </row>
    <row r="139" spans="1:10">
      <c r="C139" s="13" t="s">
        <v>130</v>
      </c>
      <c r="G139" s="29"/>
      <c r="H139" s="29"/>
      <c r="I139" s="30"/>
    </row>
    <row r="140" spans="1:10">
      <c r="A140" s="14">
        <v>2</v>
      </c>
      <c r="B140" s="15" t="s">
        <v>131</v>
      </c>
      <c r="C140" s="13"/>
      <c r="D140" s="18">
        <v>20</v>
      </c>
      <c r="E140" s="13" t="s">
        <v>9</v>
      </c>
      <c r="F140" s="3" t="s">
        <v>55</v>
      </c>
      <c r="G140" s="29">
        <v>0</v>
      </c>
      <c r="H140" s="29">
        <f>D140*G140</f>
        <v>0</v>
      </c>
      <c r="I140" s="30"/>
    </row>
    <row r="141" spans="1:10">
      <c r="F141" s="3" t="s">
        <v>56</v>
      </c>
      <c r="G141" s="29">
        <v>0</v>
      </c>
      <c r="H141" s="29"/>
      <c r="I141" s="31">
        <f>D140*G141</f>
        <v>0</v>
      </c>
    </row>
    <row r="142" spans="1:10">
      <c r="A142" s="13"/>
      <c r="B142" s="15"/>
      <c r="C142" s="13"/>
      <c r="D142" s="18"/>
      <c r="E142" s="13"/>
      <c r="F142" s="15"/>
      <c r="G142" s="19"/>
      <c r="H142" s="18"/>
    </row>
    <row r="143" spans="1:10" ht="15.75" thickBot="1">
      <c r="F143" s="15"/>
      <c r="G143" s="19"/>
      <c r="H143" s="32"/>
      <c r="I143" s="33"/>
    </row>
    <row r="144" spans="1:10">
      <c r="F144" s="15"/>
      <c r="H144" s="22">
        <f>SUM(H135:H141)</f>
        <v>0</v>
      </c>
      <c r="I144" s="17">
        <f>SUM(I135:I141)</f>
        <v>0</v>
      </c>
    </row>
    <row r="145" spans="6:10">
      <c r="F145" s="15"/>
      <c r="I145" s="18"/>
    </row>
    <row r="146" spans="6:10">
      <c r="H146" s="11"/>
      <c r="I146" s="12"/>
      <c r="J146" s="11"/>
    </row>
  </sheetData>
  <mergeCells count="2">
    <mergeCell ref="A1:A2"/>
    <mergeCell ref="B1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G11" sqref="G11"/>
    </sheetView>
  </sheetViews>
  <sheetFormatPr defaultRowHeight="15"/>
  <cols>
    <col min="5" max="5" width="20.85546875" customWidth="1"/>
    <col min="7" max="7" width="12.28515625" customWidth="1"/>
    <col min="261" max="261" width="20.85546875" customWidth="1"/>
    <col min="517" max="517" width="20.85546875" customWidth="1"/>
    <col min="773" max="773" width="20.85546875" customWidth="1"/>
    <col min="1029" max="1029" width="20.85546875" customWidth="1"/>
    <col min="1285" max="1285" width="20.85546875" customWidth="1"/>
    <col min="1541" max="1541" width="20.85546875" customWidth="1"/>
    <col min="1797" max="1797" width="20.85546875" customWidth="1"/>
    <col min="2053" max="2053" width="20.85546875" customWidth="1"/>
    <col min="2309" max="2309" width="20.85546875" customWidth="1"/>
    <col min="2565" max="2565" width="20.85546875" customWidth="1"/>
    <col min="2821" max="2821" width="20.85546875" customWidth="1"/>
    <col min="3077" max="3077" width="20.85546875" customWidth="1"/>
    <col min="3333" max="3333" width="20.85546875" customWidth="1"/>
    <col min="3589" max="3589" width="20.85546875" customWidth="1"/>
    <col min="3845" max="3845" width="20.85546875" customWidth="1"/>
    <col min="4101" max="4101" width="20.85546875" customWidth="1"/>
    <col min="4357" max="4357" width="20.85546875" customWidth="1"/>
    <col min="4613" max="4613" width="20.85546875" customWidth="1"/>
    <col min="4869" max="4869" width="20.85546875" customWidth="1"/>
    <col min="5125" max="5125" width="20.85546875" customWidth="1"/>
    <col min="5381" max="5381" width="20.85546875" customWidth="1"/>
    <col min="5637" max="5637" width="20.85546875" customWidth="1"/>
    <col min="5893" max="5893" width="20.85546875" customWidth="1"/>
    <col min="6149" max="6149" width="20.85546875" customWidth="1"/>
    <col min="6405" max="6405" width="20.85546875" customWidth="1"/>
    <col min="6661" max="6661" width="20.85546875" customWidth="1"/>
    <col min="6917" max="6917" width="20.85546875" customWidth="1"/>
    <col min="7173" max="7173" width="20.85546875" customWidth="1"/>
    <col min="7429" max="7429" width="20.85546875" customWidth="1"/>
    <col min="7685" max="7685" width="20.85546875" customWidth="1"/>
    <col min="7941" max="7941" width="20.85546875" customWidth="1"/>
    <col min="8197" max="8197" width="20.85546875" customWidth="1"/>
    <col min="8453" max="8453" width="20.85546875" customWidth="1"/>
    <col min="8709" max="8709" width="20.85546875" customWidth="1"/>
    <col min="8965" max="8965" width="20.85546875" customWidth="1"/>
    <col min="9221" max="9221" width="20.85546875" customWidth="1"/>
    <col min="9477" max="9477" width="20.85546875" customWidth="1"/>
    <col min="9733" max="9733" width="20.85546875" customWidth="1"/>
    <col min="9989" max="9989" width="20.85546875" customWidth="1"/>
    <col min="10245" max="10245" width="20.85546875" customWidth="1"/>
    <col min="10501" max="10501" width="20.85546875" customWidth="1"/>
    <col min="10757" max="10757" width="20.85546875" customWidth="1"/>
    <col min="11013" max="11013" width="20.85546875" customWidth="1"/>
    <col min="11269" max="11269" width="20.85546875" customWidth="1"/>
    <col min="11525" max="11525" width="20.85546875" customWidth="1"/>
    <col min="11781" max="11781" width="20.85546875" customWidth="1"/>
    <col min="12037" max="12037" width="20.85546875" customWidth="1"/>
    <col min="12293" max="12293" width="20.85546875" customWidth="1"/>
    <col min="12549" max="12549" width="20.85546875" customWidth="1"/>
    <col min="12805" max="12805" width="20.85546875" customWidth="1"/>
    <col min="13061" max="13061" width="20.85546875" customWidth="1"/>
    <col min="13317" max="13317" width="20.85546875" customWidth="1"/>
    <col min="13573" max="13573" width="20.85546875" customWidth="1"/>
    <col min="13829" max="13829" width="20.85546875" customWidth="1"/>
    <col min="14085" max="14085" width="20.85546875" customWidth="1"/>
    <col min="14341" max="14341" width="20.85546875" customWidth="1"/>
    <col min="14597" max="14597" width="20.85546875" customWidth="1"/>
    <col min="14853" max="14853" width="20.85546875" customWidth="1"/>
    <col min="15109" max="15109" width="20.85546875" customWidth="1"/>
    <col min="15365" max="15365" width="20.85546875" customWidth="1"/>
    <col min="15621" max="15621" width="20.85546875" customWidth="1"/>
    <col min="15877" max="15877" width="20.85546875" customWidth="1"/>
    <col min="16133" max="16133" width="20.85546875" customWidth="1"/>
  </cols>
  <sheetData>
    <row r="1" spans="1:11" ht="15.75">
      <c r="A1" s="50" t="s">
        <v>132</v>
      </c>
      <c r="B1" s="50"/>
      <c r="C1" s="50"/>
      <c r="D1" s="50"/>
      <c r="E1" s="50"/>
      <c r="F1" s="50"/>
      <c r="G1" s="51"/>
    </row>
    <row r="2" spans="1:11">
      <c r="A2" s="3" t="s">
        <v>184</v>
      </c>
    </row>
    <row r="4" spans="1:11" ht="15.75">
      <c r="A4" s="10" t="s">
        <v>51</v>
      </c>
      <c r="F4" s="34" t="s">
        <v>133</v>
      </c>
      <c r="G4" s="34" t="s">
        <v>134</v>
      </c>
      <c r="I4" s="11"/>
      <c r="J4" s="11"/>
      <c r="K4" s="11"/>
    </row>
    <row r="5" spans="1:11" ht="15.75">
      <c r="B5" s="10" t="s">
        <v>52</v>
      </c>
      <c r="F5">
        <f>SUM('járda átépítés'!H39)</f>
        <v>0</v>
      </c>
      <c r="G5" s="22">
        <f>SUM('járda átépítés'!I39)</f>
        <v>0</v>
      </c>
      <c r="J5" s="35"/>
    </row>
    <row r="6" spans="1:11" ht="15.75">
      <c r="A6" s="10" t="s">
        <v>70</v>
      </c>
    </row>
    <row r="7" spans="1:11" ht="15.75">
      <c r="B7" s="10" t="s">
        <v>71</v>
      </c>
      <c r="F7">
        <f>SUM('járda átépítés'!H67)</f>
        <v>0</v>
      </c>
      <c r="G7" s="22">
        <f>SUM('járda átépítés'!I67)</f>
        <v>0</v>
      </c>
    </row>
    <row r="8" spans="1:11" ht="15.75">
      <c r="B8" s="10" t="s">
        <v>86</v>
      </c>
      <c r="F8" s="22">
        <f>SUM('járda átépítés'!H90)</f>
        <v>0</v>
      </c>
      <c r="G8" s="22">
        <f>SUM('járda átépítés'!I90)</f>
        <v>0</v>
      </c>
    </row>
    <row r="9" spans="1:11" ht="15.75">
      <c r="A9" s="10" t="s">
        <v>99</v>
      </c>
    </row>
    <row r="10" spans="1:11" ht="15.75">
      <c r="B10" s="10" t="s">
        <v>100</v>
      </c>
      <c r="F10" s="22">
        <f>SUM('járda átépítés'!H129)</f>
        <v>0</v>
      </c>
      <c r="G10" s="22">
        <f>SUM('járda átépítés'!I129)</f>
        <v>0</v>
      </c>
    </row>
    <row r="11" spans="1:11" ht="16.5" thickBot="1">
      <c r="A11" s="36" t="s">
        <v>125</v>
      </c>
      <c r="B11" s="32"/>
      <c r="C11" s="32"/>
      <c r="D11" s="32"/>
      <c r="E11" s="32"/>
      <c r="F11" s="37">
        <f>SUM('járda átépítés'!H144)</f>
        <v>0</v>
      </c>
      <c r="G11" s="37">
        <f>SUM('járda átépítés'!I144)</f>
        <v>0</v>
      </c>
    </row>
    <row r="12" spans="1:11" ht="15.75">
      <c r="A12" s="38" t="s">
        <v>36</v>
      </c>
      <c r="F12">
        <f>SUM(F5:F11)</f>
        <v>0</v>
      </c>
      <c r="G12" s="22">
        <f>SUM(G5:G11)</f>
        <v>0</v>
      </c>
    </row>
    <row r="13" spans="1:11" ht="15.75">
      <c r="A13" s="38" t="s">
        <v>135</v>
      </c>
      <c r="F13" s="52">
        <f>F12+G12</f>
        <v>0</v>
      </c>
      <c r="G13" s="51"/>
    </row>
  </sheetData>
  <mergeCells count="2">
    <mergeCell ref="A1:G1"/>
    <mergeCell ref="F13:G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M29" sqref="M29"/>
    </sheetView>
  </sheetViews>
  <sheetFormatPr defaultRowHeight="15"/>
  <cols>
    <col min="5" max="5" width="25.42578125" customWidth="1"/>
    <col min="6" max="6" width="10.85546875" customWidth="1"/>
  </cols>
  <sheetData>
    <row r="1" spans="1:6" ht="15.75">
      <c r="A1" s="50" t="s">
        <v>201</v>
      </c>
      <c r="B1" s="50"/>
      <c r="C1" s="50"/>
      <c r="D1" s="50"/>
      <c r="E1" s="50"/>
      <c r="F1" s="51"/>
    </row>
    <row r="2" spans="1:6">
      <c r="A2" s="3"/>
    </row>
    <row r="4" spans="1:6" ht="15.75">
      <c r="A4" s="10"/>
      <c r="F4" s="34"/>
    </row>
    <row r="5" spans="1:6" ht="15.75">
      <c r="A5" t="s">
        <v>202</v>
      </c>
      <c r="B5" s="10"/>
      <c r="F5" s="22">
        <f>'összesítő árok'!F9:G9</f>
        <v>0</v>
      </c>
    </row>
    <row r="6" spans="1:6" ht="16.5" thickBot="1">
      <c r="A6" s="45" t="s">
        <v>203</v>
      </c>
      <c r="B6" s="32"/>
      <c r="C6" s="32"/>
      <c r="D6" s="32"/>
      <c r="E6" s="32"/>
      <c r="F6" s="37">
        <f>'összesítő járda'!F13:G13</f>
        <v>0</v>
      </c>
    </row>
    <row r="7" spans="1:6" ht="15.75">
      <c r="A7" s="38" t="s">
        <v>204</v>
      </c>
      <c r="F7" s="22">
        <f>SUM(F5:F6)</f>
        <v>0</v>
      </c>
    </row>
    <row r="8" spans="1:6">
      <c r="A8" s="46">
        <v>0.05</v>
      </c>
      <c r="F8" s="22">
        <f>PRODUCT(F7,0.05)</f>
        <v>0</v>
      </c>
    </row>
    <row r="9" spans="1:6">
      <c r="A9" t="s">
        <v>135</v>
      </c>
      <c r="F9" s="22">
        <f>SUM(F7:F8)</f>
        <v>0</v>
      </c>
    </row>
    <row r="10" spans="1:6">
      <c r="A10" t="s">
        <v>205</v>
      </c>
      <c r="F10" s="22">
        <f>PRODUCT(F9,0.27)</f>
        <v>0</v>
      </c>
    </row>
    <row r="11" spans="1:6">
      <c r="A11" t="s">
        <v>136</v>
      </c>
      <c r="F11" s="22">
        <f>SUM(F9:F10)</f>
        <v>0</v>
      </c>
    </row>
    <row r="12" spans="1:6">
      <c r="F12" s="22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ktsgv. árokrek.</vt:lpstr>
      <vt:lpstr>összesítő árok</vt:lpstr>
      <vt:lpstr>járda átépítés</vt:lpstr>
      <vt:lpstr>összesítő járda</vt:lpstr>
      <vt:lpstr>főösszesítő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Verba Hajnalka</dc:creator>
  <cp:lastModifiedBy>Verba Hajnalka</cp:lastModifiedBy>
  <cp:lastPrinted>2019-07-08T07:14:03Z</cp:lastPrinted>
  <dcterms:created xsi:type="dcterms:W3CDTF">2012-05-03T15:52:10Z</dcterms:created>
  <dcterms:modified xsi:type="dcterms:W3CDTF">2019-07-08T07:26:39Z</dcterms:modified>
</cp:coreProperties>
</file>