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45" windowWidth="18900" windowHeight="6555"/>
  </bookViews>
  <sheets>
    <sheet name="Főösszesítő" sheetId="2" r:id="rId1"/>
    <sheet name="költségvetés" sheetId="1" r:id="rId2"/>
  </sheets>
  <calcPr calcId="145621"/>
</workbook>
</file>

<file path=xl/calcChain.xml><?xml version="1.0" encoding="utf-8"?>
<calcChain xmlns="http://schemas.openxmlformats.org/spreadsheetml/2006/main">
  <c r="F48" i="1" l="1"/>
  <c r="F61" i="1"/>
  <c r="F62" i="1" s="1"/>
  <c r="C12" i="2" s="1"/>
  <c r="F53" i="1"/>
  <c r="F54" i="1"/>
  <c r="F58" i="1" s="1"/>
  <c r="C11" i="2" s="1"/>
  <c r="F55" i="1"/>
  <c r="F56" i="1"/>
  <c r="F57" i="1"/>
  <c r="F52" i="1"/>
  <c r="F38" i="1"/>
  <c r="F39" i="1"/>
  <c r="F40" i="1"/>
  <c r="F41" i="1"/>
  <c r="F42" i="1"/>
  <c r="F43" i="1"/>
  <c r="F44" i="1"/>
  <c r="F45" i="1"/>
  <c r="F46" i="1"/>
  <c r="F47" i="1"/>
  <c r="F37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4" i="1"/>
  <c r="F5" i="1"/>
  <c r="F6" i="1"/>
  <c r="F7" i="1"/>
  <c r="F8" i="1"/>
  <c r="F9" i="1"/>
  <c r="F10" i="1"/>
  <c r="F4" i="1"/>
  <c r="F11" i="1" s="1"/>
  <c r="C8" i="2" s="1"/>
  <c r="C10" i="2"/>
  <c r="F34" i="1" l="1"/>
  <c r="C9" i="2" s="1"/>
  <c r="C14" i="2" s="1"/>
  <c r="C57" i="1"/>
  <c r="C32" i="1"/>
  <c r="C31" i="1"/>
  <c r="C28" i="1"/>
  <c r="C24" i="1"/>
  <c r="C23" i="1"/>
  <c r="C21" i="1"/>
  <c r="C20" i="1"/>
  <c r="C17" i="1"/>
  <c r="C19" i="1" s="1"/>
  <c r="C16" i="1"/>
  <c r="C7" i="1"/>
  <c r="C22" i="1" l="1"/>
</calcChain>
</file>

<file path=xl/sharedStrings.xml><?xml version="1.0" encoding="utf-8"?>
<sst xmlns="http://schemas.openxmlformats.org/spreadsheetml/2006/main" count="170" uniqueCount="100">
  <si>
    <t>Megnevezés</t>
  </si>
  <si>
    <t>Menny.</t>
  </si>
  <si>
    <t>M.e.</t>
  </si>
  <si>
    <t>Nettó egységár</t>
  </si>
  <si>
    <t>Nettó érték</t>
  </si>
  <si>
    <t>Ft</t>
  </si>
  <si>
    <t>I.</t>
  </si>
  <si>
    <t xml:space="preserve">Műfű telepítés szakmunkái </t>
  </si>
  <si>
    <t>1.</t>
  </si>
  <si>
    <r>
      <t xml:space="preserve">26 mm szálhosszúságú műfű burkolat - </t>
    </r>
    <r>
      <rPr>
        <i/>
        <u/>
        <sz val="11"/>
        <color indexed="8"/>
        <rFont val="Arial"/>
        <family val="2"/>
        <charset val="238"/>
      </rPr>
      <t>Rizzardo nyári pázsit</t>
    </r>
    <r>
      <rPr>
        <sz val="11"/>
        <color indexed="8"/>
        <rFont val="Arial"/>
        <family val="2"/>
        <charset val="238"/>
      </rPr>
      <t>, vagy azzal műszakilag egyenértékű</t>
    </r>
  </si>
  <si>
    <t>m2</t>
  </si>
  <si>
    <t>2.</t>
  </si>
  <si>
    <r>
      <t xml:space="preserve">24 mm szálhosszúságú színes műfű burkolat - </t>
    </r>
    <r>
      <rPr>
        <i/>
        <u/>
        <sz val="11"/>
        <color indexed="8"/>
        <rFont val="Arial"/>
        <family val="2"/>
        <charset val="238"/>
      </rPr>
      <t>Multiplay 2.0 sport pázsit, sárga, narancs, kék színben</t>
    </r>
    <r>
      <rPr>
        <sz val="11"/>
        <color indexed="8"/>
        <rFont val="Arial"/>
        <family val="2"/>
        <charset val="238"/>
      </rPr>
      <t>, vagy azzal műszakilag egyenértékű</t>
    </r>
  </si>
  <si>
    <t>3.</t>
  </si>
  <si>
    <t>Speciális ragasztó és ragasztócsík pázsit ragasztáshoz, illesztéshez</t>
  </si>
  <si>
    <t>fm</t>
  </si>
  <si>
    <t>4.</t>
  </si>
  <si>
    <t>Speciális ragasztó műfű és esésvédő szivacs széleinek rögzítéséhez</t>
  </si>
  <si>
    <t>5.</t>
  </si>
  <si>
    <t>40 mm polifoam ütéscsillapító szivacs, lerakással ragasztva játékok előírt biztonsági területén</t>
  </si>
  <si>
    <t>6.</t>
  </si>
  <si>
    <t>Műfű szabás, illesztés, rögzítés munkadíja</t>
  </si>
  <si>
    <t>7.</t>
  </si>
  <si>
    <t>Kvarchomok beseprése fűszálak stabilizálásához, 5 kg / m2 mennyiségben</t>
  </si>
  <si>
    <t>Műfű telepítés szakmunkái összesen</t>
  </si>
  <si>
    <t>II.</t>
  </si>
  <si>
    <t xml:space="preserve">Alépítményi munkák  </t>
  </si>
  <si>
    <t>Tükör készítése kézi erővel meglévő játszóeszközök alatt,
átlag 15 cm mélységben</t>
  </si>
  <si>
    <t>Kiásott föld deponálása udvaron</t>
  </si>
  <si>
    <t>m3</t>
  </si>
  <si>
    <t>Finom tükör készítése teljes felületen (15 cm gépi tükör készítést megrendelő végzi)</t>
  </si>
  <si>
    <t>Drain cső fektetése kulé betöltéssel, geotextíliába tekerve (40x40x40 cm árok) szikkasztó fele lejtve 1 %-kal</t>
  </si>
  <si>
    <r>
      <t xml:space="preserve">Szikkasztó építése kulé betöltéssel, geotextíliába tekerve
</t>
    </r>
    <r>
      <rPr>
        <i/>
        <sz val="11"/>
        <rFont val="Arial"/>
        <family val="2"/>
        <charset val="238"/>
      </rPr>
      <t>Gödör kiásását a Megrendelő végzi gépi erővel, 9 m3.</t>
    </r>
  </si>
  <si>
    <t>db</t>
  </si>
  <si>
    <t>16/32 mosott, osztályozott kulé kavics munkaterületre leszállítva</t>
  </si>
  <si>
    <t>0/20 mm zúzottkő munkaterületre leszállítva</t>
  </si>
  <si>
    <t>8.</t>
  </si>
  <si>
    <t>0/5 mm zúzottkő munkaterületre leszállítva</t>
  </si>
  <si>
    <t>9.</t>
  </si>
  <si>
    <t>Kézi anyagmozgatás 25 m-nél messzebbre</t>
  </si>
  <si>
    <t>10.</t>
  </si>
  <si>
    <t>Vízelvezető réteg építése
0/20 mm zúzottkő behordás, elterítés és tömörítés munkadíja</t>
  </si>
  <si>
    <t>11.</t>
  </si>
  <si>
    <t>Kiegyenlítő réteg építése
0/5 mm zúzottkő behordás, elterítés és tömörítés munkadíja</t>
  </si>
  <si>
    <t>12.</t>
  </si>
  <si>
    <t>15x10 cm beton sávalap készítése pázsit széleinek rögzítéséhez</t>
  </si>
  <si>
    <t>13.</t>
  </si>
  <si>
    <t>Helyszínen kevert, földnedves beton a fenti tételhez</t>
  </si>
  <si>
    <t>14.</t>
  </si>
  <si>
    <t>Kerti szegély beépítése</t>
  </si>
  <si>
    <t>15.</t>
  </si>
  <si>
    <t>Előregyártott beton kertiszegély, 100x20x5 cm méretben</t>
  </si>
  <si>
    <t>16.</t>
  </si>
  <si>
    <t>Helyszínen kevert, földnedves beton a kerti szegély megtámasztásához</t>
  </si>
  <si>
    <t>17.</t>
  </si>
  <si>
    <t>Gumilapok telepítése homokozók körül, 50 cm szélességben, munkadíj</t>
  </si>
  <si>
    <t>18.</t>
  </si>
  <si>
    <t>2 cm vtg. ütéscsillapító gumilapok</t>
  </si>
  <si>
    <t>19.</t>
  </si>
  <si>
    <t>Beton alap készítése gumilapok alá, 15 cm vastagságban, vízelvezető ágyazaton</t>
  </si>
  <si>
    <t>20.</t>
  </si>
  <si>
    <t>Alépítményi munkák összesen</t>
  </si>
  <si>
    <t>III.</t>
  </si>
  <si>
    <t>Egyéb kertépítészeti munkák</t>
  </si>
  <si>
    <t>Gyepesítés
Finom tereprendezés, talajjavítás, magágy előkészítés, fűmag vetés</t>
  </si>
  <si>
    <t>Automata öntözőrendszer telepítése
Kert nyugati oldalán létesítendő gyepfelületen</t>
  </si>
  <si>
    <t>Spray RB 10-15 szórófej, szükséges segédanyagokkal</t>
  </si>
  <si>
    <t>Rotoros RB 5000 szórófej, szükséges segédanyagokkal</t>
  </si>
  <si>
    <t>RB ESP-ME Modulos időkapcsoló, mágnesszelepekkel, standard aknával, beépítéshez szükséges segédanyagokkal</t>
  </si>
  <si>
    <t>ktg</t>
  </si>
  <si>
    <t>KPE csövek és egyéb segédanyagok</t>
  </si>
  <si>
    <t>Mezítlábas tanösvény építése</t>
  </si>
  <si>
    <t>Paliszád szegély, 11 cm átmérő, 10 db/fm</t>
  </si>
  <si>
    <t>Helyszínen kevert, földnedves beton a szegély megtámasztásához</t>
  </si>
  <si>
    <t>Járófelület kialakításához szükséges anyagok (geotextil, gyöngykavics, mulcs, műfű, stb.)</t>
  </si>
  <si>
    <t>Fém játékok bontása</t>
  </si>
  <si>
    <t>Mulcs telepítése bokrok alatt</t>
  </si>
  <si>
    <t>Egyéb kertépítészeti munkák összesen</t>
  </si>
  <si>
    <t>IV.</t>
  </si>
  <si>
    <t>Játszóeszközök telepítése</t>
  </si>
  <si>
    <r>
      <t xml:space="preserve">Fészekhinta
- </t>
    </r>
    <r>
      <rPr>
        <i/>
        <sz val="11"/>
        <color theme="1"/>
        <rFont val="Arial"/>
        <family val="2"/>
        <charset val="238"/>
      </rPr>
      <t>Vinci Play WD 1423-1, alapterülete 1,85 x 1,90 m</t>
    </r>
    <r>
      <rPr>
        <sz val="11"/>
        <color theme="1"/>
        <rFont val="Arial"/>
        <family val="2"/>
        <charset val="238"/>
      </rPr>
      <t xml:space="preserve">, vagy azzal műszakilag egyenértékű, </t>
    </r>
    <r>
      <rPr>
        <i/>
        <sz val="11"/>
        <color theme="1"/>
        <rFont val="Arial"/>
        <family val="2"/>
        <charset val="238"/>
      </rPr>
      <t>befoglaló méret: 7,40 x 2,70 m</t>
    </r>
  </si>
  <si>
    <r>
      <t xml:space="preserve">Kombinált mászócső egyensúlyozóval
- </t>
    </r>
    <r>
      <rPr>
        <i/>
        <sz val="11"/>
        <color theme="1"/>
        <rFont val="Arial"/>
        <family val="2"/>
        <charset val="238"/>
      </rPr>
      <t>Vinci Play WD 0413-1, alapterülete 5,30 x 3,95 m</t>
    </r>
    <r>
      <rPr>
        <sz val="11"/>
        <color theme="1"/>
        <rFont val="Arial"/>
        <family val="2"/>
        <charset val="238"/>
      </rPr>
      <t>, vagy azzal műszakilag egyenértékű, befoglaló méret: 6,93 x 8,32 m</t>
    </r>
  </si>
  <si>
    <r>
      <t xml:space="preserve">Mérleghinta
- </t>
    </r>
    <r>
      <rPr>
        <i/>
        <sz val="11"/>
        <color theme="1"/>
        <rFont val="Arial"/>
        <family val="2"/>
        <charset val="238"/>
      </rPr>
      <t>Vinci Play ST 0500, alapterülete 2,70 x 0,40 m</t>
    </r>
    <r>
      <rPr>
        <sz val="11"/>
        <color theme="1"/>
        <rFont val="Arial"/>
        <family val="2"/>
        <charset val="238"/>
      </rPr>
      <t>, vagy azzal műszakilag egyenértékű, befoglaló méret: 5,7 x 2,4 m</t>
    </r>
  </si>
  <si>
    <r>
      <t xml:space="preserve">Kombinált 2 tornyos játszóvár
- </t>
    </r>
    <r>
      <rPr>
        <i/>
        <sz val="11"/>
        <color theme="1"/>
        <rFont val="Arial"/>
        <family val="2"/>
        <charset val="238"/>
      </rPr>
      <t>Vinci Play WD 1407, alapterülete 2,50 x 2,60 m</t>
    </r>
    <r>
      <rPr>
        <sz val="11"/>
        <color theme="1"/>
        <rFont val="Arial"/>
        <family val="2"/>
        <charset val="238"/>
      </rPr>
      <t xml:space="preserve">; vagy azzal műszakilag egyenértékű, </t>
    </r>
    <r>
      <rPr>
        <i/>
        <sz val="11"/>
        <color theme="1"/>
        <rFont val="Arial"/>
        <family val="2"/>
        <charset val="238"/>
      </rPr>
      <t>befoglaló méret: 5,50 x 6,10 m</t>
    </r>
  </si>
  <si>
    <r>
      <t xml:space="preserve">Rézsű csúszda
- </t>
    </r>
    <r>
      <rPr>
        <i/>
        <sz val="11"/>
        <color theme="1"/>
        <rFont val="Arial"/>
        <family val="2"/>
        <charset val="238"/>
      </rPr>
      <t>Vinci Play WD 1446, játék hossza 5,00 m, magassága 3,00 m</t>
    </r>
    <r>
      <rPr>
        <sz val="11"/>
        <color theme="1"/>
        <rFont val="Arial"/>
        <family val="2"/>
        <charset val="238"/>
      </rPr>
      <t>; vagy azzal műszakilag egyenértékű</t>
    </r>
  </si>
  <si>
    <t>Játszóeszközök telepítése (szerelés, luk ásás, betonozás)</t>
  </si>
  <si>
    <t>Játszóeszközök telepítése összesen</t>
  </si>
  <si>
    <t>VI.</t>
  </si>
  <si>
    <t>Kerítés felújítás</t>
  </si>
  <si>
    <t>Sorszegély telepítése kerítés vonalában</t>
  </si>
  <si>
    <t>Kerítés felújítás összesen</t>
  </si>
  <si>
    <t>Összesen nettó</t>
  </si>
  <si>
    <t>Főösszesítő</t>
  </si>
  <si>
    <t>Baross utcai Óvoda udvarának műfüvesítési munkái</t>
  </si>
  <si>
    <t xml:space="preserve">Kerítés felújítás </t>
  </si>
  <si>
    <t xml:space="preserve">Játszóeszközök telepítése </t>
  </si>
  <si>
    <t xml:space="preserve">Egyéb kertépítészeti munkák </t>
  </si>
  <si>
    <t xml:space="preserve">Alépítményi munkák </t>
  </si>
  <si>
    <t>nettó ár</t>
  </si>
  <si>
    <t>Organizációs és egyéb költségek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</si>
</sst>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_-* #,##0\ _F_t_-;\-* #,##0\ _F_t_-;_-* &quot;-&quot;??\ _F_t_-;_-@_-"/>
    <numFmt numFmtId="165" formatCode="#,##0\ &quot;Ft&quot;"/>
    <numFmt numFmtId="166" formatCode="_-* #,##0.00,_F_t_-;\-* #,##0.00,_F_t_-;_-* \-??\ _F_t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u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6" fontId="9" fillId="0" borderId="0" applyBorder="0" applyProtection="0"/>
    <xf numFmtId="0" fontId="9" fillId="0" borderId="0"/>
  </cellStyleXfs>
  <cellXfs count="64">
    <xf numFmtId="0" fontId="0" fillId="0" borderId="0" xfId="0"/>
    <xf numFmtId="0" fontId="3" fillId="0" borderId="1" xfId="0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37" fontId="2" fillId="0" borderId="1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37" fontId="2" fillId="0" borderId="1" xfId="1" applyNumberFormat="1" applyFont="1" applyFill="1" applyBorder="1" applyAlignment="1">
      <alignment horizontal="right"/>
    </xf>
    <xf numFmtId="164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37" fontId="3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/>
    <xf numFmtId="0" fontId="2" fillId="0" borderId="0" xfId="0" applyFont="1" applyBorder="1" applyAlignment="1"/>
    <xf numFmtId="164" fontId="2" fillId="0" borderId="0" xfId="1" applyNumberFormat="1" applyFont="1" applyFill="1" applyBorder="1" applyAlignment="1">
      <alignment horizontal="right"/>
    </xf>
    <xf numFmtId="37" fontId="3" fillId="0" borderId="0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/>
    </xf>
    <xf numFmtId="37" fontId="6" fillId="0" borderId="1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horizontal="center"/>
    </xf>
    <xf numFmtId="37" fontId="2" fillId="0" borderId="0" xfId="0" applyNumberFormat="1" applyFont="1"/>
    <xf numFmtId="0" fontId="3" fillId="0" borderId="1" xfId="0" applyFont="1" applyBorder="1" applyAlignment="1"/>
    <xf numFmtId="0" fontId="2" fillId="0" borderId="1" xfId="0" applyFont="1" applyBorder="1" applyAlignment="1"/>
    <xf numFmtId="164" fontId="2" fillId="0" borderId="1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165" fontId="2" fillId="0" borderId="0" xfId="0" applyNumberFormat="1" applyFont="1"/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/>
    <xf numFmtId="37" fontId="2" fillId="0" borderId="0" xfId="1" applyNumberFormat="1" applyFont="1" applyFill="1" applyBorder="1" applyAlignment="1">
      <alignment horizontal="right" vertical="center"/>
    </xf>
    <xf numFmtId="37" fontId="3" fillId="0" borderId="0" xfId="1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37" fontId="3" fillId="0" borderId="1" xfId="1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37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1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2" fillId="0" borderId="1" xfId="0" applyFont="1" applyBorder="1" applyAlignment="1">
      <alignment horizontal="left"/>
    </xf>
    <xf numFmtId="0" fontId="0" fillId="0" borderId="1" xfId="0" applyFont="1" applyBorder="1"/>
    <xf numFmtId="37" fontId="0" fillId="0" borderId="0" xfId="0" applyNumberFormat="1"/>
    <xf numFmtId="37" fontId="12" fillId="2" borderId="0" xfId="0" applyNumberFormat="1" applyFont="1" applyFill="1"/>
    <xf numFmtId="0" fontId="13" fillId="0" borderId="0" xfId="0" applyFont="1"/>
    <xf numFmtId="0" fontId="11" fillId="0" borderId="0" xfId="0" applyFont="1" applyAlignment="1">
      <alignment horizontal="center"/>
    </xf>
  </cellXfs>
  <cellStyles count="4">
    <cellStyle name="Ezres" xfId="1" builtinId="3"/>
    <cellStyle name="Ezres 2" xfId="2"/>
    <cellStyle name="Normál" xfId="0" builtinId="0"/>
    <cellStyle name="Normá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tabSelected="1" workbookViewId="0">
      <selection activeCell="G9" sqref="G9"/>
    </sheetView>
  </sheetViews>
  <sheetFormatPr defaultRowHeight="15" x14ac:dyDescent="0.25"/>
  <cols>
    <col min="2" max="2" width="45.28515625" customWidth="1"/>
    <col min="3" max="3" width="12.140625" customWidth="1"/>
  </cols>
  <sheetData>
    <row r="2" spans="2:4" ht="15.75" x14ac:dyDescent="0.25">
      <c r="B2" s="56" t="s">
        <v>93</v>
      </c>
    </row>
    <row r="4" spans="2:4" ht="21" x14ac:dyDescent="0.35">
      <c r="B4" s="63" t="s">
        <v>92</v>
      </c>
      <c r="D4" s="57"/>
    </row>
    <row r="7" spans="2:4" x14ac:dyDescent="0.25">
      <c r="C7" t="s">
        <v>98</v>
      </c>
    </row>
    <row r="8" spans="2:4" ht="24" customHeight="1" x14ac:dyDescent="0.25">
      <c r="B8" s="8" t="s">
        <v>7</v>
      </c>
      <c r="C8" s="60">
        <f>költségvetés!F11</f>
        <v>0</v>
      </c>
    </row>
    <row r="9" spans="2:4" x14ac:dyDescent="0.25">
      <c r="B9" s="35" t="s">
        <v>97</v>
      </c>
      <c r="C9" s="60">
        <f>költségvetés!F34</f>
        <v>0</v>
      </c>
    </row>
    <row r="10" spans="2:4" x14ac:dyDescent="0.25">
      <c r="B10" s="58" t="s">
        <v>96</v>
      </c>
      <c r="C10" s="60">
        <f>költségvetés!F49</f>
        <v>0</v>
      </c>
    </row>
    <row r="11" spans="2:4" x14ac:dyDescent="0.25">
      <c r="B11" s="8" t="s">
        <v>95</v>
      </c>
      <c r="C11" s="60">
        <f>költségvetés!F58</f>
        <v>0</v>
      </c>
    </row>
    <row r="12" spans="2:4" x14ac:dyDescent="0.25">
      <c r="B12" s="8" t="s">
        <v>94</v>
      </c>
      <c r="C12" s="60">
        <f>költségvetés!F62</f>
        <v>0</v>
      </c>
    </row>
    <row r="13" spans="2:4" x14ac:dyDescent="0.25">
      <c r="B13" s="59" t="s">
        <v>99</v>
      </c>
      <c r="C13">
        <v>0</v>
      </c>
    </row>
    <row r="14" spans="2:4" ht="18.75" x14ac:dyDescent="0.3">
      <c r="B14" s="62" t="s">
        <v>91</v>
      </c>
      <c r="C14" s="61">
        <f>SUM(C8:C13)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opLeftCell="A52" zoomScaleNormal="100" workbookViewId="0">
      <selection activeCell="G56" sqref="G56"/>
    </sheetView>
  </sheetViews>
  <sheetFormatPr defaultColWidth="8.7109375" defaultRowHeight="14.25" x14ac:dyDescent="0.2"/>
  <cols>
    <col min="1" max="1" width="3.7109375" style="2" customWidth="1"/>
    <col min="2" max="2" width="68.28515625" style="2" customWidth="1"/>
    <col min="3" max="3" width="8.42578125" style="2" customWidth="1"/>
    <col min="4" max="4" width="5.5703125" style="2" customWidth="1"/>
    <col min="5" max="6" width="16.7109375" style="49" customWidth="1"/>
    <col min="7" max="7" width="100.7109375" style="2" customWidth="1"/>
    <col min="8" max="16384" width="8.7109375" style="2"/>
  </cols>
  <sheetData>
    <row r="1" spans="1:6" ht="15" x14ac:dyDescent="0.2">
      <c r="A1" s="52"/>
      <c r="B1" s="53" t="s">
        <v>0</v>
      </c>
      <c r="C1" s="54" t="s">
        <v>1</v>
      </c>
      <c r="D1" s="54" t="s">
        <v>2</v>
      </c>
      <c r="E1" s="1" t="s">
        <v>3</v>
      </c>
      <c r="F1" s="3" t="s">
        <v>4</v>
      </c>
    </row>
    <row r="2" spans="1:6" ht="15" x14ac:dyDescent="0.2">
      <c r="A2" s="52"/>
      <c r="B2" s="53"/>
      <c r="C2" s="54"/>
      <c r="D2" s="54"/>
      <c r="E2" s="3" t="s">
        <v>5</v>
      </c>
      <c r="F2" s="3" t="s">
        <v>5</v>
      </c>
    </row>
    <row r="3" spans="1:6" ht="15.95" customHeight="1" x14ac:dyDescent="0.25">
      <c r="A3" s="4" t="s">
        <v>6</v>
      </c>
      <c r="B3" s="5" t="s">
        <v>7</v>
      </c>
      <c r="C3" s="4"/>
      <c r="D3" s="4"/>
      <c r="E3" s="6"/>
      <c r="F3" s="6"/>
    </row>
    <row r="4" spans="1:6" ht="28.5" x14ac:dyDescent="0.2">
      <c r="A4" s="7" t="s">
        <v>8</v>
      </c>
      <c r="B4" s="8" t="s">
        <v>9</v>
      </c>
      <c r="C4" s="9">
        <v>2900</v>
      </c>
      <c r="D4" s="9" t="s">
        <v>10</v>
      </c>
      <c r="E4" s="10"/>
      <c r="F4" s="10">
        <f>C4*E4</f>
        <v>0</v>
      </c>
    </row>
    <row r="5" spans="1:6" ht="42.75" x14ac:dyDescent="0.2">
      <c r="A5" s="7" t="s">
        <v>11</v>
      </c>
      <c r="B5" s="8" t="s">
        <v>12</v>
      </c>
      <c r="C5" s="9">
        <v>65</v>
      </c>
      <c r="D5" s="9" t="s">
        <v>10</v>
      </c>
      <c r="E5" s="10"/>
      <c r="F5" s="10">
        <f t="shared" ref="F5:F10" si="0">C5*E5</f>
        <v>0</v>
      </c>
    </row>
    <row r="6" spans="1:6" ht="15.95" customHeight="1" x14ac:dyDescent="0.2">
      <c r="A6" s="7" t="s">
        <v>13</v>
      </c>
      <c r="B6" s="11" t="s">
        <v>14</v>
      </c>
      <c r="C6" s="12">
        <v>890</v>
      </c>
      <c r="D6" s="12" t="s">
        <v>15</v>
      </c>
      <c r="E6" s="13"/>
      <c r="F6" s="10">
        <f t="shared" si="0"/>
        <v>0</v>
      </c>
    </row>
    <row r="7" spans="1:6" ht="15.95" customHeight="1" x14ac:dyDescent="0.2">
      <c r="A7" s="7" t="s">
        <v>16</v>
      </c>
      <c r="B7" s="11" t="s">
        <v>17</v>
      </c>
      <c r="C7" s="12">
        <f>C25+(20*3)+(24*2)</f>
        <v>541</v>
      </c>
      <c r="D7" s="12" t="s">
        <v>15</v>
      </c>
      <c r="E7" s="13"/>
      <c r="F7" s="10">
        <f t="shared" si="0"/>
        <v>0</v>
      </c>
    </row>
    <row r="8" spans="1:6" ht="28.5" customHeight="1" x14ac:dyDescent="0.2">
      <c r="A8" s="7" t="s">
        <v>18</v>
      </c>
      <c r="B8" s="8" t="s">
        <v>19</v>
      </c>
      <c r="C8" s="9">
        <v>130</v>
      </c>
      <c r="D8" s="9" t="s">
        <v>10</v>
      </c>
      <c r="E8" s="10"/>
      <c r="F8" s="10">
        <f t="shared" si="0"/>
        <v>0</v>
      </c>
    </row>
    <row r="9" spans="1:6" ht="15.95" customHeight="1" x14ac:dyDescent="0.2">
      <c r="A9" s="7" t="s">
        <v>20</v>
      </c>
      <c r="B9" s="11" t="s">
        <v>21</v>
      </c>
      <c r="C9" s="12">
        <v>2700</v>
      </c>
      <c r="D9" s="12" t="s">
        <v>10</v>
      </c>
      <c r="E9" s="13"/>
      <c r="F9" s="10">
        <f t="shared" si="0"/>
        <v>0</v>
      </c>
    </row>
    <row r="10" spans="1:6" ht="26.25" customHeight="1" x14ac:dyDescent="0.2">
      <c r="A10" s="7" t="s">
        <v>22</v>
      </c>
      <c r="B10" s="11" t="s">
        <v>23</v>
      </c>
      <c r="C10" s="12">
        <v>2700</v>
      </c>
      <c r="D10" s="14" t="s">
        <v>10</v>
      </c>
      <c r="E10" s="13"/>
      <c r="F10" s="10">
        <f t="shared" si="0"/>
        <v>0</v>
      </c>
    </row>
    <row r="11" spans="1:6" ht="15.95" customHeight="1" x14ac:dyDescent="0.25">
      <c r="A11" s="15"/>
      <c r="B11" s="16" t="s">
        <v>24</v>
      </c>
      <c r="C11" s="17"/>
      <c r="D11" s="17"/>
      <c r="E11" s="13"/>
      <c r="F11" s="18">
        <f>SUM(F4:F10)</f>
        <v>0</v>
      </c>
    </row>
    <row r="12" spans="1:6" ht="15.95" customHeight="1" x14ac:dyDescent="0.25">
      <c r="A12" s="19"/>
      <c r="B12" s="20"/>
      <c r="C12" s="21"/>
      <c r="D12" s="21"/>
      <c r="E12" s="22"/>
      <c r="F12" s="23"/>
    </row>
    <row r="13" spans="1:6" ht="15.95" customHeight="1" x14ac:dyDescent="0.25">
      <c r="A13" s="24" t="s">
        <v>25</v>
      </c>
      <c r="B13" s="25" t="s">
        <v>26</v>
      </c>
      <c r="C13" s="25"/>
      <c r="D13" s="25"/>
      <c r="E13" s="26"/>
      <c r="F13" s="26"/>
    </row>
    <row r="14" spans="1:6" ht="28.5" x14ac:dyDescent="0.2">
      <c r="A14" s="7" t="s">
        <v>8</v>
      </c>
      <c r="B14" s="27" t="s">
        <v>27</v>
      </c>
      <c r="C14" s="28">
        <v>160</v>
      </c>
      <c r="D14" s="28" t="s">
        <v>10</v>
      </c>
      <c r="E14" s="29"/>
      <c r="F14" s="10">
        <f>C14*E14</f>
        <v>0</v>
      </c>
    </row>
    <row r="15" spans="1:6" ht="15.95" customHeight="1" x14ac:dyDescent="0.2">
      <c r="A15" s="15" t="s">
        <v>11</v>
      </c>
      <c r="B15" s="27" t="s">
        <v>28</v>
      </c>
      <c r="C15" s="30">
        <v>31</v>
      </c>
      <c r="D15" s="30" t="s">
        <v>29</v>
      </c>
      <c r="E15" s="31"/>
      <c r="F15" s="10">
        <f t="shared" ref="F15:F33" si="1">C15*E15</f>
        <v>0</v>
      </c>
    </row>
    <row r="16" spans="1:6" ht="28.5" x14ac:dyDescent="0.2">
      <c r="A16" s="7" t="s">
        <v>13</v>
      </c>
      <c r="B16" s="27" t="s">
        <v>30</v>
      </c>
      <c r="C16" s="28">
        <f>C9</f>
        <v>2700</v>
      </c>
      <c r="D16" s="30" t="s">
        <v>10</v>
      </c>
      <c r="E16" s="29"/>
      <c r="F16" s="10">
        <f t="shared" si="1"/>
        <v>0</v>
      </c>
    </row>
    <row r="17" spans="1:7" ht="29.1" customHeight="1" x14ac:dyDescent="0.2">
      <c r="A17" s="7" t="s">
        <v>16</v>
      </c>
      <c r="B17" s="27" t="s">
        <v>31</v>
      </c>
      <c r="C17" s="28">
        <f>95+30+30</f>
        <v>155</v>
      </c>
      <c r="D17" s="30" t="s">
        <v>15</v>
      </c>
      <c r="E17" s="29"/>
      <c r="F17" s="10">
        <f t="shared" si="1"/>
        <v>0</v>
      </c>
    </row>
    <row r="18" spans="1:7" ht="28.5" customHeight="1" x14ac:dyDescent="0.2">
      <c r="A18" s="7" t="s">
        <v>18</v>
      </c>
      <c r="B18" s="27" t="s">
        <v>32</v>
      </c>
      <c r="C18" s="30">
        <v>1</v>
      </c>
      <c r="D18" s="30" t="s">
        <v>33</v>
      </c>
      <c r="E18" s="29"/>
      <c r="F18" s="10">
        <f t="shared" si="1"/>
        <v>0</v>
      </c>
    </row>
    <row r="19" spans="1:7" ht="15.95" customHeight="1" x14ac:dyDescent="0.2">
      <c r="A19" s="7" t="s">
        <v>20</v>
      </c>
      <c r="B19" s="27" t="s">
        <v>34</v>
      </c>
      <c r="C19" s="30">
        <f>ROUNDUP(9+(C17*0.2*0.2),0)</f>
        <v>16</v>
      </c>
      <c r="D19" s="32" t="s">
        <v>29</v>
      </c>
      <c r="E19" s="31"/>
      <c r="F19" s="10">
        <f t="shared" si="1"/>
        <v>0</v>
      </c>
    </row>
    <row r="20" spans="1:7" ht="15.95" customHeight="1" x14ac:dyDescent="0.2">
      <c r="A20" s="7" t="s">
        <v>22</v>
      </c>
      <c r="B20" s="11" t="s">
        <v>35</v>
      </c>
      <c r="C20" s="12">
        <f>ROUNDUP(C9*0.15,0)</f>
        <v>405</v>
      </c>
      <c r="D20" s="14" t="s">
        <v>29</v>
      </c>
      <c r="E20" s="13"/>
      <c r="F20" s="10">
        <f t="shared" si="1"/>
        <v>0</v>
      </c>
    </row>
    <row r="21" spans="1:7" ht="15.95" customHeight="1" x14ac:dyDescent="0.2">
      <c r="A21" s="7" t="s">
        <v>36</v>
      </c>
      <c r="B21" s="11" t="s">
        <v>37</v>
      </c>
      <c r="C21" s="12">
        <f>ROUNDUP(C9*0.03,0)</f>
        <v>81</v>
      </c>
      <c r="D21" s="14" t="s">
        <v>29</v>
      </c>
      <c r="E21" s="13"/>
      <c r="F21" s="10">
        <f t="shared" si="1"/>
        <v>0</v>
      </c>
    </row>
    <row r="22" spans="1:7" ht="15.95" customHeight="1" x14ac:dyDescent="0.2">
      <c r="A22" s="7" t="s">
        <v>38</v>
      </c>
      <c r="B22" s="11" t="s">
        <v>39</v>
      </c>
      <c r="C22" s="12">
        <f>C20+C21</f>
        <v>486</v>
      </c>
      <c r="D22" s="14" t="s">
        <v>29</v>
      </c>
      <c r="E22" s="13"/>
      <c r="F22" s="10">
        <f t="shared" si="1"/>
        <v>0</v>
      </c>
    </row>
    <row r="23" spans="1:7" ht="28.5" customHeight="1" x14ac:dyDescent="0.2">
      <c r="A23" s="7" t="s">
        <v>40</v>
      </c>
      <c r="B23" s="11" t="s">
        <v>41</v>
      </c>
      <c r="C23" s="12">
        <f>C9</f>
        <v>2700</v>
      </c>
      <c r="D23" s="14" t="s">
        <v>10</v>
      </c>
      <c r="E23" s="13"/>
      <c r="F23" s="10">
        <f t="shared" si="1"/>
        <v>0</v>
      </c>
    </row>
    <row r="24" spans="1:7" ht="28.5" customHeight="1" x14ac:dyDescent="0.2">
      <c r="A24" s="7" t="s">
        <v>42</v>
      </c>
      <c r="B24" s="11" t="s">
        <v>43</v>
      </c>
      <c r="C24" s="12">
        <f>C9</f>
        <v>2700</v>
      </c>
      <c r="D24" s="14" t="s">
        <v>10</v>
      </c>
      <c r="E24" s="13"/>
      <c r="F24" s="10">
        <f t="shared" si="1"/>
        <v>0</v>
      </c>
    </row>
    <row r="25" spans="1:7" ht="15.95" customHeight="1" x14ac:dyDescent="0.2">
      <c r="A25" s="7" t="s">
        <v>44</v>
      </c>
      <c r="B25" s="8" t="s">
        <v>45</v>
      </c>
      <c r="C25" s="12">
        <v>433</v>
      </c>
      <c r="D25" s="14" t="s">
        <v>15</v>
      </c>
      <c r="E25" s="13"/>
      <c r="F25" s="10">
        <f t="shared" si="1"/>
        <v>0</v>
      </c>
      <c r="G25" s="33"/>
    </row>
    <row r="26" spans="1:7" ht="15.95" customHeight="1" x14ac:dyDescent="0.2">
      <c r="A26" s="7" t="s">
        <v>46</v>
      </c>
      <c r="B26" s="8" t="s">
        <v>47</v>
      </c>
      <c r="C26" s="12">
        <v>6.5</v>
      </c>
      <c r="D26" s="14" t="s">
        <v>29</v>
      </c>
      <c r="E26" s="13"/>
      <c r="F26" s="10">
        <f t="shared" si="1"/>
        <v>0</v>
      </c>
    </row>
    <row r="27" spans="1:7" ht="15.95" customHeight="1" x14ac:dyDescent="0.2">
      <c r="A27" s="15" t="s">
        <v>48</v>
      </c>
      <c r="B27" s="8" t="s">
        <v>49</v>
      </c>
      <c r="C27" s="12">
        <v>303</v>
      </c>
      <c r="D27" s="14" t="s">
        <v>15</v>
      </c>
      <c r="E27" s="13"/>
      <c r="F27" s="10">
        <f t="shared" si="1"/>
        <v>0</v>
      </c>
      <c r="G27" s="33"/>
    </row>
    <row r="28" spans="1:7" ht="15.95" customHeight="1" x14ac:dyDescent="0.2">
      <c r="A28" s="15" t="s">
        <v>50</v>
      </c>
      <c r="B28" s="8" t="s">
        <v>51</v>
      </c>
      <c r="C28" s="12">
        <f>C27</f>
        <v>303</v>
      </c>
      <c r="D28" s="14" t="s">
        <v>15</v>
      </c>
      <c r="E28" s="13"/>
      <c r="F28" s="10">
        <f t="shared" si="1"/>
        <v>0</v>
      </c>
    </row>
    <row r="29" spans="1:7" ht="15.95" customHeight="1" x14ac:dyDescent="0.2">
      <c r="A29" s="7" t="s">
        <v>52</v>
      </c>
      <c r="B29" s="8" t="s">
        <v>53</v>
      </c>
      <c r="C29" s="12">
        <v>6</v>
      </c>
      <c r="D29" s="14" t="s">
        <v>29</v>
      </c>
      <c r="E29" s="13"/>
      <c r="F29" s="10">
        <f t="shared" si="1"/>
        <v>0</v>
      </c>
    </row>
    <row r="30" spans="1:7" ht="15.95" customHeight="1" x14ac:dyDescent="0.2">
      <c r="A30" s="7" t="s">
        <v>54</v>
      </c>
      <c r="B30" s="11" t="s">
        <v>55</v>
      </c>
      <c r="C30" s="12">
        <v>70</v>
      </c>
      <c r="D30" s="14" t="s">
        <v>10</v>
      </c>
      <c r="E30" s="13"/>
      <c r="F30" s="10">
        <f t="shared" si="1"/>
        <v>0</v>
      </c>
    </row>
    <row r="31" spans="1:7" ht="15.95" customHeight="1" x14ac:dyDescent="0.2">
      <c r="A31" s="15" t="s">
        <v>56</v>
      </c>
      <c r="B31" s="11" t="s">
        <v>57</v>
      </c>
      <c r="C31" s="12">
        <f>C30</f>
        <v>70</v>
      </c>
      <c r="D31" s="14" t="s">
        <v>10</v>
      </c>
      <c r="E31" s="13"/>
      <c r="F31" s="10">
        <f t="shared" si="1"/>
        <v>0</v>
      </c>
      <c r="G31" s="33"/>
    </row>
    <row r="32" spans="1:7" ht="28.5" x14ac:dyDescent="0.2">
      <c r="A32" s="7" t="s">
        <v>58</v>
      </c>
      <c r="B32" s="11" t="s">
        <v>59</v>
      </c>
      <c r="C32" s="12">
        <f>C30</f>
        <v>70</v>
      </c>
      <c r="D32" s="14" t="s">
        <v>10</v>
      </c>
      <c r="E32" s="10"/>
      <c r="F32" s="10">
        <f t="shared" si="1"/>
        <v>0</v>
      </c>
    </row>
    <row r="33" spans="1:7" ht="15.95" customHeight="1" x14ac:dyDescent="0.2">
      <c r="A33" s="7" t="s">
        <v>60</v>
      </c>
      <c r="B33" s="11" t="s">
        <v>47</v>
      </c>
      <c r="C33" s="12">
        <v>10.5</v>
      </c>
      <c r="D33" s="14" t="s">
        <v>29</v>
      </c>
      <c r="E33" s="13"/>
      <c r="F33" s="10">
        <f t="shared" si="1"/>
        <v>0</v>
      </c>
    </row>
    <row r="34" spans="1:7" ht="15.95" customHeight="1" x14ac:dyDescent="0.25">
      <c r="A34" s="12"/>
      <c r="B34" s="34" t="s">
        <v>61</v>
      </c>
      <c r="C34" s="35"/>
      <c r="D34" s="35"/>
      <c r="E34" s="36"/>
      <c r="F34" s="18">
        <f>SUM(F14:F33)</f>
        <v>0</v>
      </c>
    </row>
    <row r="35" spans="1:7" ht="15.95" customHeight="1" x14ac:dyDescent="0.25">
      <c r="A35" s="19"/>
      <c r="B35" s="20"/>
      <c r="C35" s="21"/>
      <c r="D35" s="21"/>
      <c r="E35" s="22"/>
      <c r="F35" s="23"/>
    </row>
    <row r="36" spans="1:7" ht="15.95" customHeight="1" x14ac:dyDescent="0.25">
      <c r="A36" s="4" t="s">
        <v>62</v>
      </c>
      <c r="B36" s="5" t="s">
        <v>63</v>
      </c>
      <c r="C36" s="4"/>
      <c r="D36" s="4"/>
      <c r="E36" s="6"/>
      <c r="F36" s="6"/>
    </row>
    <row r="37" spans="1:7" ht="28.5" x14ac:dyDescent="0.2">
      <c r="A37" s="7" t="s">
        <v>8</v>
      </c>
      <c r="B37" s="8" t="s">
        <v>64</v>
      </c>
      <c r="C37" s="9">
        <v>990</v>
      </c>
      <c r="D37" s="9" t="s">
        <v>10</v>
      </c>
      <c r="E37" s="10"/>
      <c r="F37" s="10">
        <f t="shared" ref="F37:F48" si="2">C37*E37</f>
        <v>0</v>
      </c>
    </row>
    <row r="38" spans="1:7" ht="28.5" x14ac:dyDescent="0.2">
      <c r="A38" s="7" t="s">
        <v>11</v>
      </c>
      <c r="B38" s="8" t="s">
        <v>65</v>
      </c>
      <c r="C38" s="12">
        <v>740</v>
      </c>
      <c r="D38" s="12" t="s">
        <v>10</v>
      </c>
      <c r="E38" s="13"/>
      <c r="F38" s="10">
        <f t="shared" si="2"/>
        <v>0</v>
      </c>
      <c r="G38" s="33"/>
    </row>
    <row r="39" spans="1:7" x14ac:dyDescent="0.2">
      <c r="A39" s="7" t="s">
        <v>13</v>
      </c>
      <c r="B39" s="8" t="s">
        <v>66</v>
      </c>
      <c r="C39" s="12">
        <v>16</v>
      </c>
      <c r="D39" s="12" t="s">
        <v>33</v>
      </c>
      <c r="E39" s="13"/>
      <c r="F39" s="10">
        <f t="shared" si="2"/>
        <v>0</v>
      </c>
    </row>
    <row r="40" spans="1:7" x14ac:dyDescent="0.2">
      <c r="A40" s="7" t="s">
        <v>16</v>
      </c>
      <c r="B40" s="8" t="s">
        <v>67</v>
      </c>
      <c r="C40" s="12">
        <v>12</v>
      </c>
      <c r="D40" s="12" t="s">
        <v>33</v>
      </c>
      <c r="E40" s="13"/>
      <c r="F40" s="10">
        <f t="shared" si="2"/>
        <v>0</v>
      </c>
    </row>
    <row r="41" spans="1:7" ht="28.5" x14ac:dyDescent="0.2">
      <c r="A41" s="7" t="s">
        <v>18</v>
      </c>
      <c r="B41" s="8" t="s">
        <v>68</v>
      </c>
      <c r="C41" s="12">
        <v>1</v>
      </c>
      <c r="D41" s="12" t="s">
        <v>69</v>
      </c>
      <c r="E41" s="13"/>
      <c r="F41" s="10">
        <f t="shared" si="2"/>
        <v>0</v>
      </c>
    </row>
    <row r="42" spans="1:7" x14ac:dyDescent="0.2">
      <c r="A42" s="7" t="s">
        <v>20</v>
      </c>
      <c r="B42" s="8" t="s">
        <v>70</v>
      </c>
      <c r="C42" s="12">
        <v>1</v>
      </c>
      <c r="D42" s="12" t="s">
        <v>69</v>
      </c>
      <c r="E42" s="13"/>
      <c r="F42" s="10">
        <f t="shared" si="2"/>
        <v>0</v>
      </c>
    </row>
    <row r="43" spans="1:7" ht="15.95" customHeight="1" x14ac:dyDescent="0.2">
      <c r="A43" s="7" t="s">
        <v>22</v>
      </c>
      <c r="B43" s="11" t="s">
        <v>71</v>
      </c>
      <c r="C43" s="12">
        <v>52</v>
      </c>
      <c r="D43" s="12" t="s">
        <v>10</v>
      </c>
      <c r="E43" s="13"/>
      <c r="F43" s="10">
        <f t="shared" si="2"/>
        <v>0</v>
      </c>
      <c r="G43" s="33"/>
    </row>
    <row r="44" spans="1:7" ht="15.95" customHeight="1" x14ac:dyDescent="0.2">
      <c r="A44" s="7" t="s">
        <v>36</v>
      </c>
      <c r="B44" s="11" t="s">
        <v>72</v>
      </c>
      <c r="C44" s="12">
        <v>120</v>
      </c>
      <c r="D44" s="12" t="s">
        <v>15</v>
      </c>
      <c r="E44" s="13"/>
      <c r="F44" s="10">
        <f t="shared" si="2"/>
        <v>0</v>
      </c>
    </row>
    <row r="45" spans="1:7" ht="15.95" customHeight="1" x14ac:dyDescent="0.2">
      <c r="A45" s="7" t="s">
        <v>38</v>
      </c>
      <c r="B45" s="8" t="s">
        <v>73</v>
      </c>
      <c r="C45" s="12">
        <v>2.5</v>
      </c>
      <c r="D45" s="12" t="s">
        <v>29</v>
      </c>
      <c r="E45" s="13"/>
      <c r="F45" s="10">
        <f t="shared" si="2"/>
        <v>0</v>
      </c>
    </row>
    <row r="46" spans="1:7" ht="28.5" customHeight="1" x14ac:dyDescent="0.2">
      <c r="A46" s="7" t="s">
        <v>40</v>
      </c>
      <c r="B46" s="11" t="s">
        <v>74</v>
      </c>
      <c r="C46" s="12">
        <v>40</v>
      </c>
      <c r="D46" s="12" t="s">
        <v>10</v>
      </c>
      <c r="E46" s="13"/>
      <c r="F46" s="10">
        <f t="shared" si="2"/>
        <v>0</v>
      </c>
    </row>
    <row r="47" spans="1:7" ht="15.95" customHeight="1" x14ac:dyDescent="0.2">
      <c r="A47" s="7" t="s">
        <v>42</v>
      </c>
      <c r="B47" s="11" t="s">
        <v>75</v>
      </c>
      <c r="C47" s="12">
        <v>5</v>
      </c>
      <c r="D47" s="12" t="s">
        <v>33</v>
      </c>
      <c r="E47" s="13"/>
      <c r="F47" s="10">
        <f t="shared" si="2"/>
        <v>0</v>
      </c>
    </row>
    <row r="48" spans="1:7" ht="15.95" customHeight="1" x14ac:dyDescent="0.2">
      <c r="A48" s="7" t="s">
        <v>44</v>
      </c>
      <c r="B48" s="11" t="s">
        <v>76</v>
      </c>
      <c r="C48" s="12">
        <v>200</v>
      </c>
      <c r="D48" s="12" t="s">
        <v>10</v>
      </c>
      <c r="E48" s="13"/>
      <c r="F48" s="10">
        <f>SUM(F37:F47)</f>
        <v>0</v>
      </c>
    </row>
    <row r="49" spans="1:7" ht="15.95" customHeight="1" x14ac:dyDescent="0.25">
      <c r="A49" s="7"/>
      <c r="B49" s="5" t="s">
        <v>77</v>
      </c>
      <c r="C49" s="12"/>
      <c r="D49" s="12"/>
      <c r="E49" s="13"/>
      <c r="F49" s="18"/>
    </row>
    <row r="50" spans="1:7" ht="15.95" customHeight="1" x14ac:dyDescent="0.2">
      <c r="A50" s="7"/>
      <c r="B50" s="11"/>
      <c r="C50" s="12"/>
      <c r="D50" s="12"/>
      <c r="E50" s="13"/>
      <c r="F50" s="13"/>
    </row>
    <row r="51" spans="1:7" ht="15.95" customHeight="1" x14ac:dyDescent="0.25">
      <c r="A51" s="37" t="s">
        <v>78</v>
      </c>
      <c r="B51" s="38" t="s">
        <v>79</v>
      </c>
      <c r="C51" s="12"/>
      <c r="D51" s="12"/>
      <c r="E51" s="13"/>
      <c r="F51" s="13"/>
    </row>
    <row r="52" spans="1:7" ht="43.5" customHeight="1" x14ac:dyDescent="0.2">
      <c r="A52" s="7" t="s">
        <v>8</v>
      </c>
      <c r="B52" s="11" t="s">
        <v>80</v>
      </c>
      <c r="C52" s="12">
        <v>2</v>
      </c>
      <c r="D52" s="12" t="s">
        <v>33</v>
      </c>
      <c r="E52" s="13"/>
      <c r="F52" s="10">
        <f t="shared" ref="F52:F57" si="3">C52*E52</f>
        <v>0</v>
      </c>
    </row>
    <row r="53" spans="1:7" ht="43.5" customHeight="1" x14ac:dyDescent="0.2">
      <c r="A53" s="7" t="s">
        <v>11</v>
      </c>
      <c r="B53" s="11" t="s">
        <v>81</v>
      </c>
      <c r="C53" s="12">
        <v>1</v>
      </c>
      <c r="D53" s="12" t="s">
        <v>33</v>
      </c>
      <c r="E53" s="13"/>
      <c r="F53" s="10">
        <f t="shared" si="3"/>
        <v>0</v>
      </c>
    </row>
    <row r="54" spans="1:7" ht="43.5" customHeight="1" x14ac:dyDescent="0.2">
      <c r="A54" s="7" t="s">
        <v>13</v>
      </c>
      <c r="B54" s="11" t="s">
        <v>82</v>
      </c>
      <c r="C54" s="12">
        <v>1</v>
      </c>
      <c r="D54" s="12" t="s">
        <v>33</v>
      </c>
      <c r="E54" s="13"/>
      <c r="F54" s="10">
        <f t="shared" si="3"/>
        <v>0</v>
      </c>
    </row>
    <row r="55" spans="1:7" ht="43.5" customHeight="1" x14ac:dyDescent="0.2">
      <c r="A55" s="7" t="s">
        <v>16</v>
      </c>
      <c r="B55" s="11" t="s">
        <v>83</v>
      </c>
      <c r="C55" s="12">
        <v>2</v>
      </c>
      <c r="D55" s="12" t="s">
        <v>33</v>
      </c>
      <c r="E55" s="13"/>
      <c r="F55" s="10">
        <f t="shared" si="3"/>
        <v>0</v>
      </c>
      <c r="G55" s="39"/>
    </row>
    <row r="56" spans="1:7" ht="43.5" customHeight="1" x14ac:dyDescent="0.2">
      <c r="A56" s="7" t="s">
        <v>18</v>
      </c>
      <c r="B56" s="11" t="s">
        <v>84</v>
      </c>
      <c r="C56" s="12">
        <v>3</v>
      </c>
      <c r="D56" s="12" t="s">
        <v>33</v>
      </c>
      <c r="E56" s="13"/>
      <c r="F56" s="10">
        <f t="shared" si="3"/>
        <v>0</v>
      </c>
      <c r="G56" s="39"/>
    </row>
    <row r="57" spans="1:7" ht="15.95" customHeight="1" x14ac:dyDescent="0.2">
      <c r="A57" s="7" t="s">
        <v>20</v>
      </c>
      <c r="B57" s="11" t="s">
        <v>85</v>
      </c>
      <c r="C57" s="12">
        <f>SUM(C52:C56)</f>
        <v>9</v>
      </c>
      <c r="D57" s="14" t="s">
        <v>33</v>
      </c>
      <c r="E57" s="13"/>
      <c r="F57" s="10">
        <f t="shared" si="3"/>
        <v>0</v>
      </c>
      <c r="G57" s="39"/>
    </row>
    <row r="58" spans="1:7" ht="15" x14ac:dyDescent="0.25">
      <c r="A58" s="15"/>
      <c r="B58" s="16" t="s">
        <v>86</v>
      </c>
      <c r="C58" s="17"/>
      <c r="D58" s="17"/>
      <c r="E58" s="13"/>
      <c r="F58" s="18">
        <f>SUM(F52:F57)</f>
        <v>0</v>
      </c>
      <c r="G58" s="39"/>
    </row>
    <row r="59" spans="1:7" ht="15" x14ac:dyDescent="0.25">
      <c r="A59" s="40"/>
      <c r="B59" s="41"/>
      <c r="C59" s="42"/>
      <c r="D59" s="42"/>
      <c r="E59" s="43"/>
      <c r="F59" s="44"/>
    </row>
    <row r="60" spans="1:7" ht="14.45" customHeight="1" x14ac:dyDescent="0.25">
      <c r="A60" s="37" t="s">
        <v>87</v>
      </c>
      <c r="B60" s="16" t="s">
        <v>88</v>
      </c>
      <c r="C60" s="45"/>
      <c r="D60" s="45"/>
      <c r="E60" s="46"/>
      <c r="F60" s="46"/>
    </row>
    <row r="61" spans="1:7" ht="14.45" customHeight="1" x14ac:dyDescent="0.2">
      <c r="A61" s="7" t="s">
        <v>8</v>
      </c>
      <c r="B61" s="8" t="s">
        <v>89</v>
      </c>
      <c r="C61" s="15">
        <v>92</v>
      </c>
      <c r="D61" s="15" t="s">
        <v>15</v>
      </c>
      <c r="E61" s="10"/>
      <c r="F61" s="10">
        <f t="shared" ref="F61" si="4">C61*E61</f>
        <v>0</v>
      </c>
    </row>
    <row r="62" spans="1:7" ht="14.45" customHeight="1" x14ac:dyDescent="0.25">
      <c r="A62" s="7"/>
      <c r="B62" s="16" t="s">
        <v>90</v>
      </c>
      <c r="C62" s="47"/>
      <c r="D62" s="15"/>
      <c r="E62" s="10"/>
      <c r="F62" s="46">
        <f>F61</f>
        <v>0</v>
      </c>
    </row>
    <row r="63" spans="1:7" ht="14.45" customHeight="1" x14ac:dyDescent="0.25">
      <c r="A63" s="40"/>
      <c r="B63" s="41"/>
      <c r="C63" s="42"/>
      <c r="D63" s="42"/>
      <c r="E63" s="43"/>
      <c r="F63" s="44"/>
    </row>
    <row r="64" spans="1:7" ht="15" x14ac:dyDescent="0.25">
      <c r="B64" s="51"/>
      <c r="C64" s="51"/>
      <c r="D64" s="51"/>
      <c r="E64" s="51"/>
      <c r="F64" s="48"/>
    </row>
    <row r="65" spans="2:6" ht="15" x14ac:dyDescent="0.25">
      <c r="B65" s="49"/>
      <c r="C65" s="49"/>
      <c r="D65" s="49"/>
      <c r="F65" s="48"/>
    </row>
    <row r="66" spans="2:6" x14ac:dyDescent="0.2">
      <c r="B66" s="55"/>
      <c r="C66" s="55"/>
      <c r="D66" s="55"/>
      <c r="E66" s="55"/>
      <c r="F66" s="50"/>
    </row>
    <row r="67" spans="2:6" x14ac:dyDescent="0.2">
      <c r="B67" s="49"/>
      <c r="C67" s="49"/>
      <c r="D67" s="49"/>
    </row>
    <row r="68" spans="2:6" ht="15" x14ac:dyDescent="0.25">
      <c r="B68" s="51"/>
      <c r="C68" s="51"/>
      <c r="D68" s="51"/>
      <c r="E68" s="51"/>
      <c r="F68" s="48"/>
    </row>
  </sheetData>
  <mergeCells count="7">
    <mergeCell ref="B68:E68"/>
    <mergeCell ref="A1:A2"/>
    <mergeCell ref="B1:B2"/>
    <mergeCell ref="C1:C2"/>
    <mergeCell ref="D1:D2"/>
    <mergeCell ref="B64:E64"/>
    <mergeCell ref="B66:E66"/>
  </mergeCells>
  <pageMargins left="0.51181102362204722" right="0.51181102362204722" top="1.0236220472440944" bottom="0.74803149606299213" header="0.31496062992125984" footer="0.31496062992125984"/>
  <pageSetup paperSize="9" scale="75" orientation="portrait" horizontalDpi="4294967294" verticalDpi="4294967293" r:id="rId1"/>
  <headerFooter>
    <oddHeader>&amp;C
&amp;"Arial,Félkövér"Költségvetés 
Szentmihályi Játszókert Óvoda
 udvar műfüvesítési munkái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Főösszesítő</vt:lpstr>
      <vt:lpstr>költségvetés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Ákos</dc:creator>
  <cp:lastModifiedBy>Dr. Mocsáry Mónika</cp:lastModifiedBy>
  <cp:lastPrinted>2019-04-02T08:53:12Z</cp:lastPrinted>
  <dcterms:created xsi:type="dcterms:W3CDTF">2019-04-02T08:50:33Z</dcterms:created>
  <dcterms:modified xsi:type="dcterms:W3CDTF">2019-04-17T07:24:25Z</dcterms:modified>
</cp:coreProperties>
</file>